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175" windowHeight="8535" activeTab="1"/>
  </bookViews>
  <sheets>
    <sheet name="USD" sheetId="1" r:id="rId1"/>
    <sheet name="RUR" sheetId="4" r:id="rId2"/>
  </sheets>
  <definedNames>
    <definedName name="_xlnm.Print_Area" localSheetId="1">RUR!$B$1:$G$133</definedName>
    <definedName name="_xlnm.Print_Area" localSheetId="0">USD!$B$1:$G$314</definedName>
  </definedNames>
  <calcPr calcId="145621"/>
</workbook>
</file>

<file path=xl/calcChain.xml><?xml version="1.0" encoding="utf-8"?>
<calcChain xmlns="http://schemas.openxmlformats.org/spreadsheetml/2006/main">
  <c r="B12" i="4" l="1"/>
  <c r="G14" i="4"/>
  <c r="G13" i="4"/>
  <c r="F97" i="4"/>
  <c r="Q12" i="4"/>
  <c r="Q13" i="4"/>
  <c r="Q14" i="4"/>
  <c r="Q15" i="4"/>
  <c r="Q16" i="4"/>
  <c r="Q17" i="4"/>
  <c r="K9" i="4"/>
  <c r="B7" i="4"/>
  <c r="G2" i="4"/>
  <c r="S16" i="4"/>
  <c r="S17" i="4"/>
  <c r="R8" i="4"/>
  <c r="I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Q12" i="1"/>
  <c r="Q13" i="1"/>
  <c r="Q14" i="1"/>
  <c r="Q15" i="1"/>
  <c r="Q16" i="1"/>
  <c r="Q17" i="1"/>
  <c r="Q18" i="1"/>
  <c r="Q19" i="1"/>
  <c r="Q20" i="1"/>
  <c r="K9" i="1"/>
  <c r="B12" i="1"/>
  <c r="K12" i="1"/>
  <c r="I12" i="1"/>
  <c r="F2" i="1"/>
  <c r="B13" i="1"/>
  <c r="J12" i="1"/>
  <c r="R8" i="1"/>
  <c r="B7" i="1"/>
  <c r="G2" i="1"/>
  <c r="G13" i="1"/>
  <c r="A13" i="1"/>
  <c r="L12" i="1"/>
  <c r="D13" i="1"/>
  <c r="F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S16" i="1"/>
  <c r="S17" i="1"/>
  <c r="S18" i="1"/>
  <c r="S19" i="1"/>
  <c r="F14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Q18" i="4"/>
  <c r="J12" i="4"/>
  <c r="K12" i="4"/>
  <c r="L12" i="4"/>
  <c r="F14" i="4"/>
  <c r="Q19" i="4"/>
  <c r="S18" i="4"/>
  <c r="Q21" i="1"/>
  <c r="S20" i="1"/>
  <c r="K13" i="1"/>
  <c r="L13" i="1"/>
  <c r="J13" i="1"/>
  <c r="B13" i="4"/>
  <c r="D13" i="4"/>
  <c r="F13" i="4"/>
  <c r="Q22" i="1"/>
  <c r="S21" i="1"/>
  <c r="M13" i="1"/>
  <c r="K14" i="1"/>
  <c r="J14" i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K13" i="4"/>
  <c r="L13" i="4"/>
  <c r="J13" i="4"/>
  <c r="Q20" i="4"/>
  <c r="S19" i="4"/>
  <c r="N14" i="1"/>
  <c r="Q21" i="4"/>
  <c r="S20" i="4"/>
  <c r="K14" i="4"/>
  <c r="M13" i="4"/>
  <c r="J14" i="4"/>
  <c r="Q23" i="1"/>
  <c r="S22" i="1"/>
  <c r="K15" i="1"/>
  <c r="J15" i="1"/>
  <c r="M14" i="1"/>
  <c r="L14" i="1"/>
  <c r="B14" i="1"/>
  <c r="N15" i="1"/>
  <c r="O15" i="1"/>
  <c r="P15" i="1"/>
  <c r="N14" i="4"/>
  <c r="B14" i="4"/>
  <c r="L14" i="4"/>
  <c r="Q22" i="4"/>
  <c r="S21" i="4"/>
  <c r="K15" i="4"/>
  <c r="J15" i="4"/>
  <c r="M14" i="4"/>
  <c r="J16" i="1"/>
  <c r="M15" i="1"/>
  <c r="K16" i="1"/>
  <c r="B15" i="1"/>
  <c r="L15" i="1"/>
  <c r="Q24" i="1"/>
  <c r="S23" i="1"/>
  <c r="O14" i="1"/>
  <c r="P14" i="1"/>
  <c r="B15" i="4"/>
  <c r="L15" i="4"/>
  <c r="B16" i="1"/>
  <c r="L16" i="1"/>
  <c r="Q23" i="4"/>
  <c r="S22" i="4"/>
  <c r="Q25" i="1"/>
  <c r="S24" i="1"/>
  <c r="N16" i="1"/>
  <c r="O16" i="1"/>
  <c r="P16" i="1"/>
  <c r="K17" i="1"/>
  <c r="M16" i="1"/>
  <c r="J17" i="1"/>
  <c r="N15" i="4"/>
  <c r="O15" i="4"/>
  <c r="P15" i="4"/>
  <c r="D14" i="1"/>
  <c r="M15" i="4"/>
  <c r="J16" i="4"/>
  <c r="K16" i="4"/>
  <c r="O14" i="4"/>
  <c r="P14" i="4"/>
  <c r="D14" i="4"/>
  <c r="E14" i="4"/>
  <c r="J18" i="1"/>
  <c r="M17" i="1"/>
  <c r="K18" i="1"/>
  <c r="Q26" i="1"/>
  <c r="S25" i="1"/>
  <c r="N17" i="1"/>
  <c r="O17" i="1"/>
  <c r="P17" i="1"/>
  <c r="Q24" i="4"/>
  <c r="S23" i="4"/>
  <c r="E14" i="1"/>
  <c r="L16" i="4"/>
  <c r="M16" i="4"/>
  <c r="B16" i="4"/>
  <c r="L17" i="1"/>
  <c r="B17" i="1"/>
  <c r="K17" i="4"/>
  <c r="J17" i="4"/>
  <c r="N16" i="4"/>
  <c r="O16" i="4"/>
  <c r="P16" i="4"/>
  <c r="Q25" i="4"/>
  <c r="S24" i="4"/>
  <c r="J19" i="1"/>
  <c r="K19" i="1"/>
  <c r="N17" i="4"/>
  <c r="O17" i="4"/>
  <c r="P17" i="4"/>
  <c r="G14" i="1"/>
  <c r="Q27" i="1"/>
  <c r="S26" i="1"/>
  <c r="J18" i="4"/>
  <c r="M17" i="4"/>
  <c r="K18" i="4"/>
  <c r="L18" i="1"/>
  <c r="M18" i="1"/>
  <c r="B18" i="1"/>
  <c r="L17" i="4"/>
  <c r="B17" i="4"/>
  <c r="N18" i="1"/>
  <c r="O18" i="1"/>
  <c r="P18" i="1"/>
  <c r="N19" i="1"/>
  <c r="O19" i="1"/>
  <c r="P19" i="1"/>
  <c r="F15" i="1"/>
  <c r="D15" i="1"/>
  <c r="L18" i="4"/>
  <c r="M18" i="4"/>
  <c r="B18" i="4"/>
  <c r="N18" i="4"/>
  <c r="O18" i="4"/>
  <c r="P18" i="4"/>
  <c r="S25" i="4"/>
  <c r="Q26" i="4"/>
  <c r="J19" i="4"/>
  <c r="K19" i="4"/>
  <c r="D15" i="4"/>
  <c r="F15" i="4"/>
  <c r="L19" i="1"/>
  <c r="B19" i="1"/>
  <c r="Q28" i="1"/>
  <c r="S27" i="1"/>
  <c r="K20" i="1"/>
  <c r="J20" i="1"/>
  <c r="M19" i="1"/>
  <c r="E15" i="4"/>
  <c r="G15" i="4"/>
  <c r="N19" i="4"/>
  <c r="O19" i="4"/>
  <c r="P19" i="4"/>
  <c r="Q29" i="1"/>
  <c r="S28" i="1"/>
  <c r="N20" i="1"/>
  <c r="O20" i="1"/>
  <c r="P20" i="1"/>
  <c r="L20" i="1"/>
  <c r="B20" i="1"/>
  <c r="B19" i="4"/>
  <c r="L19" i="4"/>
  <c r="K20" i="4"/>
  <c r="J20" i="4"/>
  <c r="M19" i="4"/>
  <c r="S26" i="4"/>
  <c r="Q27" i="4"/>
  <c r="E15" i="1"/>
  <c r="K21" i="1"/>
  <c r="J21" i="1"/>
  <c r="M20" i="1"/>
  <c r="K22" i="1"/>
  <c r="J22" i="1"/>
  <c r="M21" i="1"/>
  <c r="L20" i="4"/>
  <c r="B20" i="4"/>
  <c r="L21" i="1"/>
  <c r="B21" i="1"/>
  <c r="G15" i="1"/>
  <c r="Q28" i="4"/>
  <c r="S27" i="4"/>
  <c r="Q30" i="1"/>
  <c r="S29" i="1"/>
  <c r="N20" i="4"/>
  <c r="O20" i="4"/>
  <c r="P20" i="4"/>
  <c r="N21" i="1"/>
  <c r="O21" i="1"/>
  <c r="P21" i="1"/>
  <c r="J21" i="4"/>
  <c r="K21" i="4"/>
  <c r="M20" i="4"/>
  <c r="D16" i="4"/>
  <c r="E16" i="4"/>
  <c r="R16" i="4"/>
  <c r="F16" i="4"/>
  <c r="N21" i="4"/>
  <c r="O21" i="4"/>
  <c r="P21" i="4"/>
  <c r="G16" i="4"/>
  <c r="Q29" i="4"/>
  <c r="S28" i="4"/>
  <c r="L22" i="1"/>
  <c r="B22" i="1"/>
  <c r="F16" i="1"/>
  <c r="R16" i="1"/>
  <c r="D16" i="1"/>
  <c r="E16" i="1"/>
  <c r="B21" i="4"/>
  <c r="L21" i="4"/>
  <c r="Q31" i="1"/>
  <c r="S30" i="1"/>
  <c r="M21" i="4"/>
  <c r="K22" i="4"/>
  <c r="J22" i="4"/>
  <c r="N22" i="1"/>
  <c r="O22" i="1"/>
  <c r="P22" i="1"/>
  <c r="K23" i="1"/>
  <c r="J23" i="1"/>
  <c r="M22" i="1"/>
  <c r="R17" i="4"/>
  <c r="D17" i="4"/>
  <c r="E17" i="4"/>
  <c r="F17" i="4"/>
  <c r="N23" i="1"/>
  <c r="O23" i="1"/>
  <c r="P23" i="1"/>
  <c r="M23" i="1"/>
  <c r="J24" i="1"/>
  <c r="K24" i="1"/>
  <c r="L23" i="1"/>
  <c r="B23" i="1"/>
  <c r="Q32" i="1"/>
  <c r="S31" i="1"/>
  <c r="K23" i="4"/>
  <c r="J23" i="4"/>
  <c r="M22" i="4"/>
  <c r="G16" i="1"/>
  <c r="Q30" i="4"/>
  <c r="S29" i="4"/>
  <c r="L22" i="4"/>
  <c r="B22" i="4"/>
  <c r="N22" i="4"/>
  <c r="O22" i="4"/>
  <c r="P22" i="4"/>
  <c r="G17" i="4"/>
  <c r="Q33" i="1"/>
  <c r="S32" i="1"/>
  <c r="N23" i="4"/>
  <c r="O23" i="4"/>
  <c r="P23" i="4"/>
  <c r="J24" i="4"/>
  <c r="M23" i="4"/>
  <c r="K24" i="4"/>
  <c r="L24" i="1"/>
  <c r="B24" i="1"/>
  <c r="L23" i="4"/>
  <c r="B23" i="4"/>
  <c r="J25" i="1"/>
  <c r="M24" i="1"/>
  <c r="K25" i="1"/>
  <c r="N24" i="1"/>
  <c r="O24" i="1"/>
  <c r="P24" i="1"/>
  <c r="S30" i="4"/>
  <c r="Q31" i="4"/>
  <c r="D17" i="1"/>
  <c r="E17" i="1"/>
  <c r="R17" i="1"/>
  <c r="F17" i="1"/>
  <c r="G17" i="1"/>
  <c r="N25" i="1"/>
  <c r="O25" i="1"/>
  <c r="P25" i="1"/>
  <c r="J25" i="4"/>
  <c r="K25" i="4"/>
  <c r="M24" i="4"/>
  <c r="J26" i="1"/>
  <c r="M25" i="1"/>
  <c r="K26" i="1"/>
  <c r="Q32" i="4"/>
  <c r="S31" i="4"/>
  <c r="Q34" i="1"/>
  <c r="S33" i="1"/>
  <c r="L24" i="4"/>
  <c r="B24" i="4"/>
  <c r="B25" i="1"/>
  <c r="L25" i="1"/>
  <c r="N24" i="4"/>
  <c r="O24" i="4"/>
  <c r="P24" i="4"/>
  <c r="D18" i="4"/>
  <c r="E18" i="4"/>
  <c r="F18" i="4"/>
  <c r="R18" i="4"/>
  <c r="G18" i="4"/>
  <c r="B25" i="4"/>
  <c r="L25" i="4"/>
  <c r="J27" i="1"/>
  <c r="M26" i="1"/>
  <c r="K27" i="1"/>
  <c r="M25" i="4"/>
  <c r="K26" i="4"/>
  <c r="J26" i="4"/>
  <c r="N25" i="4"/>
  <c r="O25" i="4"/>
  <c r="P25" i="4"/>
  <c r="Q35" i="1"/>
  <c r="S34" i="1"/>
  <c r="Q33" i="4"/>
  <c r="S32" i="4"/>
  <c r="B26" i="1"/>
  <c r="L26" i="1"/>
  <c r="N26" i="1"/>
  <c r="O26" i="1"/>
  <c r="P26" i="1"/>
  <c r="D18" i="1"/>
  <c r="E18" i="1"/>
  <c r="F18" i="1"/>
  <c r="R18" i="1"/>
  <c r="S33" i="4"/>
  <c r="Q34" i="4"/>
  <c r="B26" i="4"/>
  <c r="L26" i="4"/>
  <c r="D19" i="4"/>
  <c r="E19" i="4"/>
  <c r="G19" i="4"/>
  <c r="F19" i="4"/>
  <c r="R19" i="4"/>
  <c r="G18" i="1"/>
  <c r="N26" i="4"/>
  <c r="O26" i="4"/>
  <c r="P26" i="4"/>
  <c r="L27" i="1"/>
  <c r="B27" i="1"/>
  <c r="N27" i="1"/>
  <c r="O27" i="1"/>
  <c r="P27" i="1"/>
  <c r="Q36" i="1"/>
  <c r="S35" i="1"/>
  <c r="M27" i="1"/>
  <c r="K28" i="1"/>
  <c r="J28" i="1"/>
  <c r="M26" i="4"/>
  <c r="J27" i="4"/>
  <c r="K27" i="4"/>
  <c r="N27" i="4"/>
  <c r="O27" i="4"/>
  <c r="P27" i="4"/>
  <c r="M28" i="1"/>
  <c r="J29" i="1"/>
  <c r="K29" i="1"/>
  <c r="D20" i="4"/>
  <c r="E20" i="4"/>
  <c r="G20" i="4"/>
  <c r="F20" i="4"/>
  <c r="R20" i="4"/>
  <c r="L28" i="1"/>
  <c r="B28" i="1"/>
  <c r="N28" i="1"/>
  <c r="O28" i="1"/>
  <c r="P28" i="1"/>
  <c r="S34" i="4"/>
  <c r="Q35" i="4"/>
  <c r="L27" i="4"/>
  <c r="B27" i="4"/>
  <c r="S36" i="1"/>
  <c r="Q37" i="1"/>
  <c r="D19" i="1"/>
  <c r="E19" i="1"/>
  <c r="G19" i="1"/>
  <c r="R19" i="1"/>
  <c r="F19" i="1"/>
  <c r="K28" i="4"/>
  <c r="M27" i="4"/>
  <c r="J28" i="4"/>
  <c r="B28" i="4"/>
  <c r="L28" i="4"/>
  <c r="F20" i="1"/>
  <c r="R20" i="1"/>
  <c r="D20" i="1"/>
  <c r="E20" i="1"/>
  <c r="G20" i="1"/>
  <c r="S35" i="4"/>
  <c r="Q36" i="4"/>
  <c r="D21" i="4"/>
  <c r="E21" i="4"/>
  <c r="G21" i="4"/>
  <c r="F21" i="4"/>
  <c r="R21" i="4"/>
  <c r="B29" i="1"/>
  <c r="L29" i="1"/>
  <c r="M28" i="4"/>
  <c r="J29" i="4"/>
  <c r="K29" i="4"/>
  <c r="Q38" i="1"/>
  <c r="S37" i="1"/>
  <c r="J30" i="1"/>
  <c r="M29" i="1"/>
  <c r="K30" i="1"/>
  <c r="N28" i="4"/>
  <c r="O28" i="4"/>
  <c r="P28" i="4"/>
  <c r="N29" i="1"/>
  <c r="O29" i="1"/>
  <c r="P29" i="1"/>
  <c r="Q39" i="1"/>
  <c r="S38" i="1"/>
  <c r="L30" i="1"/>
  <c r="B30" i="1"/>
  <c r="N29" i="4"/>
  <c r="O29" i="4"/>
  <c r="P29" i="4"/>
  <c r="N30" i="1"/>
  <c r="O30" i="1"/>
  <c r="P30" i="1"/>
  <c r="K31" i="1"/>
  <c r="M30" i="1"/>
  <c r="J31" i="1"/>
  <c r="D21" i="1"/>
  <c r="E21" i="1"/>
  <c r="G21" i="1"/>
  <c r="F21" i="1"/>
  <c r="R21" i="1"/>
  <c r="F22" i="4"/>
  <c r="D22" i="4"/>
  <c r="E22" i="4"/>
  <c r="G22" i="4"/>
  <c r="R22" i="4"/>
  <c r="L29" i="4"/>
  <c r="B29" i="4"/>
  <c r="K30" i="4"/>
  <c r="J30" i="4"/>
  <c r="M29" i="4"/>
  <c r="Q37" i="4"/>
  <c r="S36" i="4"/>
  <c r="D23" i="4"/>
  <c r="E23" i="4"/>
  <c r="G23" i="4"/>
  <c r="F23" i="4"/>
  <c r="R23" i="4"/>
  <c r="F22" i="1"/>
  <c r="D22" i="1"/>
  <c r="E22" i="1"/>
  <c r="G22" i="1"/>
  <c r="R22" i="1"/>
  <c r="Q38" i="4"/>
  <c r="S37" i="4"/>
  <c r="J31" i="4"/>
  <c r="K31" i="4"/>
  <c r="B30" i="4"/>
  <c r="L30" i="4"/>
  <c r="M30" i="4"/>
  <c r="K32" i="1"/>
  <c r="J32" i="1"/>
  <c r="M31" i="1"/>
  <c r="N31" i="1"/>
  <c r="O31" i="1"/>
  <c r="P31" i="1"/>
  <c r="B31" i="1"/>
  <c r="L31" i="1"/>
  <c r="N30" i="4"/>
  <c r="O30" i="4"/>
  <c r="P30" i="4"/>
  <c r="Q40" i="1"/>
  <c r="S39" i="1"/>
  <c r="N31" i="4"/>
  <c r="O31" i="4"/>
  <c r="P31" i="4"/>
  <c r="B31" i="4"/>
  <c r="L31" i="4"/>
  <c r="M31" i="4"/>
  <c r="K32" i="4"/>
  <c r="J32" i="4"/>
  <c r="O32" i="1"/>
  <c r="P32" i="1"/>
  <c r="N32" i="1"/>
  <c r="D23" i="1"/>
  <c r="E23" i="1"/>
  <c r="G23" i="1"/>
  <c r="F23" i="1"/>
  <c r="R23" i="1"/>
  <c r="Q41" i="1"/>
  <c r="S40" i="1"/>
  <c r="J33" i="1"/>
  <c r="M32" i="1"/>
  <c r="K33" i="1"/>
  <c r="D24" i="4"/>
  <c r="E24" i="4"/>
  <c r="G24" i="4"/>
  <c r="F24" i="4"/>
  <c r="R24" i="4"/>
  <c r="B32" i="1"/>
  <c r="L32" i="1"/>
  <c r="Q39" i="4"/>
  <c r="S38" i="4"/>
  <c r="D24" i="1"/>
  <c r="E24" i="1"/>
  <c r="G24" i="1"/>
  <c r="F24" i="1"/>
  <c r="R24" i="1"/>
  <c r="Q42" i="1"/>
  <c r="S41" i="1"/>
  <c r="B32" i="4"/>
  <c r="L32" i="4"/>
  <c r="N32" i="4"/>
  <c r="O32" i="4"/>
  <c r="P32" i="4"/>
  <c r="K33" i="4"/>
  <c r="J33" i="4"/>
  <c r="M32" i="4"/>
  <c r="D25" i="4"/>
  <c r="E25" i="4"/>
  <c r="G25" i="4"/>
  <c r="F25" i="4"/>
  <c r="R25" i="4"/>
  <c r="L33" i="1"/>
  <c r="B33" i="1"/>
  <c r="Q40" i="4"/>
  <c r="S39" i="4"/>
  <c r="N33" i="1"/>
  <c r="O33" i="1"/>
  <c r="P33" i="1"/>
  <c r="J34" i="1"/>
  <c r="K34" i="1"/>
  <c r="M33" i="1"/>
  <c r="F26" i="4"/>
  <c r="D26" i="4"/>
  <c r="E26" i="4"/>
  <c r="G26" i="4"/>
  <c r="R26" i="4"/>
  <c r="N33" i="4"/>
  <c r="O33" i="4"/>
  <c r="P33" i="4"/>
  <c r="Q41" i="4"/>
  <c r="S40" i="4"/>
  <c r="M33" i="4"/>
  <c r="J34" i="4"/>
  <c r="K34" i="4"/>
  <c r="B33" i="4"/>
  <c r="L33" i="4"/>
  <c r="Q43" i="1"/>
  <c r="S42" i="1"/>
  <c r="N34" i="1"/>
  <c r="O34" i="1"/>
  <c r="P34" i="1"/>
  <c r="B34" i="1"/>
  <c r="L34" i="1"/>
  <c r="K35" i="1"/>
  <c r="M34" i="1"/>
  <c r="J35" i="1"/>
  <c r="F25" i="1"/>
  <c r="D25" i="1"/>
  <c r="E25" i="1"/>
  <c r="G25" i="1"/>
  <c r="R25" i="1"/>
  <c r="D26" i="1"/>
  <c r="E26" i="1"/>
  <c r="G26" i="1"/>
  <c r="F26" i="1"/>
  <c r="R26" i="1"/>
  <c r="D27" i="4"/>
  <c r="E27" i="4"/>
  <c r="G27" i="4"/>
  <c r="F27" i="4"/>
  <c r="R27" i="4"/>
  <c r="J35" i="4"/>
  <c r="M34" i="4"/>
  <c r="K35" i="4"/>
  <c r="M35" i="1"/>
  <c r="K36" i="1"/>
  <c r="J36" i="1"/>
  <c r="Q42" i="4"/>
  <c r="S41" i="4"/>
  <c r="N35" i="1"/>
  <c r="O35" i="1"/>
  <c r="P35" i="1"/>
  <c r="Q44" i="1"/>
  <c r="S43" i="1"/>
  <c r="B35" i="1"/>
  <c r="L35" i="1"/>
  <c r="L34" i="4"/>
  <c r="B34" i="4"/>
  <c r="N34" i="4"/>
  <c r="O34" i="4"/>
  <c r="P34" i="4"/>
  <c r="F28" i="4"/>
  <c r="D28" i="4"/>
  <c r="E28" i="4"/>
  <c r="G28" i="4"/>
  <c r="R28" i="4"/>
  <c r="M36" i="1"/>
  <c r="J37" i="1"/>
  <c r="K37" i="1"/>
  <c r="N36" i="1"/>
  <c r="O36" i="1"/>
  <c r="P36" i="1"/>
  <c r="S42" i="4"/>
  <c r="Q43" i="4"/>
  <c r="L36" i="1"/>
  <c r="B36" i="1"/>
  <c r="B35" i="4"/>
  <c r="L35" i="4"/>
  <c r="Q45" i="1"/>
  <c r="S44" i="1"/>
  <c r="N35" i="4"/>
  <c r="O35" i="4"/>
  <c r="P35" i="4"/>
  <c r="F27" i="1"/>
  <c r="D27" i="1"/>
  <c r="E27" i="1"/>
  <c r="G27" i="1"/>
  <c r="R27" i="1"/>
  <c r="J36" i="4"/>
  <c r="K36" i="4"/>
  <c r="M35" i="4"/>
  <c r="D28" i="1"/>
  <c r="E28" i="1"/>
  <c r="G28" i="1"/>
  <c r="F28" i="1"/>
  <c r="R28" i="1"/>
  <c r="J38" i="1"/>
  <c r="M37" i="1"/>
  <c r="K38" i="1"/>
  <c r="N37" i="1"/>
  <c r="O37" i="1"/>
  <c r="P37" i="1"/>
  <c r="N36" i="4"/>
  <c r="O36" i="4"/>
  <c r="P36" i="4"/>
  <c r="L36" i="4"/>
  <c r="B36" i="4"/>
  <c r="S43" i="4"/>
  <c r="Q44" i="4"/>
  <c r="B37" i="1"/>
  <c r="L37" i="1"/>
  <c r="M36" i="4"/>
  <c r="K37" i="4"/>
  <c r="J37" i="4"/>
  <c r="Q46" i="1"/>
  <c r="S45" i="1"/>
  <c r="F29" i="4"/>
  <c r="D29" i="4"/>
  <c r="E29" i="4"/>
  <c r="G29" i="4"/>
  <c r="R29" i="4"/>
  <c r="F30" i="4"/>
  <c r="D30" i="4"/>
  <c r="E30" i="4"/>
  <c r="G30" i="4"/>
  <c r="R30" i="4"/>
  <c r="N37" i="4"/>
  <c r="O37" i="4"/>
  <c r="P37" i="4"/>
  <c r="F29" i="1"/>
  <c r="D29" i="1"/>
  <c r="E29" i="1"/>
  <c r="G29" i="1"/>
  <c r="R29" i="1"/>
  <c r="S44" i="4"/>
  <c r="Q45" i="4"/>
  <c r="B38" i="1"/>
  <c r="L38" i="1"/>
  <c r="N38" i="1"/>
  <c r="O38" i="1"/>
  <c r="P38" i="1"/>
  <c r="L37" i="4"/>
  <c r="B37" i="4"/>
  <c r="Q47" i="1"/>
  <c r="S46" i="1"/>
  <c r="J38" i="4"/>
  <c r="M37" i="4"/>
  <c r="K38" i="4"/>
  <c r="K39" i="1"/>
  <c r="J39" i="1"/>
  <c r="M38" i="1"/>
  <c r="D31" i="4"/>
  <c r="F31" i="4"/>
  <c r="E31" i="4"/>
  <c r="G31" i="4"/>
  <c r="R31" i="4"/>
  <c r="D30" i="1"/>
  <c r="E30" i="1"/>
  <c r="G30" i="1"/>
  <c r="F30" i="1"/>
  <c r="R30" i="1"/>
  <c r="B39" i="1"/>
  <c r="L39" i="1"/>
  <c r="B38" i="4"/>
  <c r="L38" i="4"/>
  <c r="N38" i="4"/>
  <c r="O38" i="4"/>
  <c r="P38" i="4"/>
  <c r="K39" i="4"/>
  <c r="M38" i="4"/>
  <c r="J39" i="4"/>
  <c r="N39" i="1"/>
  <c r="O39" i="1"/>
  <c r="P39" i="1"/>
  <c r="Q48" i="1"/>
  <c r="S47" i="1"/>
  <c r="Q46" i="4"/>
  <c r="S45" i="4"/>
  <c r="K40" i="1"/>
  <c r="M39" i="1"/>
  <c r="J40" i="1"/>
  <c r="F31" i="1"/>
  <c r="D31" i="1"/>
  <c r="E31" i="1"/>
  <c r="G31" i="1"/>
  <c r="R31" i="1"/>
  <c r="N40" i="1"/>
  <c r="O40" i="1"/>
  <c r="P40" i="1"/>
  <c r="B40" i="1"/>
  <c r="L40" i="1"/>
  <c r="J40" i="4"/>
  <c r="M39" i="4"/>
  <c r="K40" i="4"/>
  <c r="N39" i="4"/>
  <c r="O39" i="4"/>
  <c r="P39" i="4"/>
  <c r="Q47" i="4"/>
  <c r="S46" i="4"/>
  <c r="B39" i="4"/>
  <c r="L39" i="4"/>
  <c r="J41" i="1"/>
  <c r="M40" i="1"/>
  <c r="K41" i="1"/>
  <c r="Q49" i="1"/>
  <c r="S48" i="1"/>
  <c r="F32" i="4"/>
  <c r="D32" i="4"/>
  <c r="E32" i="4"/>
  <c r="G32" i="4"/>
  <c r="R32" i="4"/>
  <c r="D33" i="4"/>
  <c r="E33" i="4"/>
  <c r="G33" i="4"/>
  <c r="F33" i="4"/>
  <c r="R33" i="4"/>
  <c r="D32" i="1"/>
  <c r="E32" i="1"/>
  <c r="G32" i="1"/>
  <c r="F32" i="1"/>
  <c r="R32" i="1"/>
  <c r="Q50" i="1"/>
  <c r="S49" i="1"/>
  <c r="Q48" i="4"/>
  <c r="S47" i="4"/>
  <c r="L41" i="1"/>
  <c r="B41" i="1"/>
  <c r="N41" i="1"/>
  <c r="O41" i="1"/>
  <c r="P41" i="1"/>
  <c r="J42" i="1"/>
  <c r="M41" i="1"/>
  <c r="K42" i="1"/>
  <c r="L40" i="4"/>
  <c r="M40" i="4"/>
  <c r="B40" i="4"/>
  <c r="N40" i="4"/>
  <c r="O40" i="4"/>
  <c r="P40" i="4"/>
  <c r="J41" i="4"/>
  <c r="K41" i="4"/>
  <c r="F34" i="4"/>
  <c r="D34" i="4"/>
  <c r="E34" i="4"/>
  <c r="G34" i="4"/>
  <c r="R34" i="4"/>
  <c r="D33" i="1"/>
  <c r="F33" i="1"/>
  <c r="E33" i="1"/>
  <c r="G33" i="1"/>
  <c r="R33" i="1"/>
  <c r="L42" i="1"/>
  <c r="B42" i="1"/>
  <c r="N41" i="4"/>
  <c r="O41" i="4"/>
  <c r="P41" i="4"/>
  <c r="Q49" i="4"/>
  <c r="S48" i="4"/>
  <c r="L41" i="4"/>
  <c r="B41" i="4"/>
  <c r="M42" i="1"/>
  <c r="K43" i="1"/>
  <c r="J43" i="1"/>
  <c r="J42" i="4"/>
  <c r="M41" i="4"/>
  <c r="K42" i="4"/>
  <c r="Q51" i="1"/>
  <c r="S50" i="1"/>
  <c r="N42" i="1"/>
  <c r="O42" i="1"/>
  <c r="P42" i="1"/>
  <c r="D35" i="4"/>
  <c r="E35" i="4"/>
  <c r="G35" i="4"/>
  <c r="F35" i="4"/>
  <c r="R35" i="4"/>
  <c r="Q52" i="1"/>
  <c r="S51" i="1"/>
  <c r="B42" i="4"/>
  <c r="L42" i="4"/>
  <c r="F34" i="1"/>
  <c r="D34" i="1"/>
  <c r="E34" i="1"/>
  <c r="G34" i="1"/>
  <c r="R34" i="1"/>
  <c r="N42" i="4"/>
  <c r="O42" i="4"/>
  <c r="P42" i="4"/>
  <c r="K43" i="4"/>
  <c r="J43" i="4"/>
  <c r="M42" i="4"/>
  <c r="S49" i="4"/>
  <c r="Q50" i="4"/>
  <c r="J44" i="1"/>
  <c r="M43" i="1"/>
  <c r="K44" i="1"/>
  <c r="B43" i="1"/>
  <c r="L43" i="1"/>
  <c r="N43" i="1"/>
  <c r="O43" i="1"/>
  <c r="P43" i="1"/>
  <c r="D35" i="1"/>
  <c r="F35" i="1"/>
  <c r="E35" i="1"/>
  <c r="G35" i="1"/>
  <c r="R35" i="1"/>
  <c r="L44" i="1"/>
  <c r="B44" i="1"/>
  <c r="N44" i="1"/>
  <c r="O44" i="1"/>
  <c r="P44" i="1"/>
  <c r="Q51" i="4"/>
  <c r="S50" i="4"/>
  <c r="Q53" i="1"/>
  <c r="S52" i="1"/>
  <c r="M43" i="4"/>
  <c r="J44" i="4"/>
  <c r="K44" i="4"/>
  <c r="B43" i="4"/>
  <c r="L43" i="4"/>
  <c r="K45" i="1"/>
  <c r="M44" i="1"/>
  <c r="J45" i="1"/>
  <c r="F36" i="4"/>
  <c r="D36" i="4"/>
  <c r="E36" i="4"/>
  <c r="G36" i="4"/>
  <c r="R36" i="4"/>
  <c r="N43" i="4"/>
  <c r="O43" i="4"/>
  <c r="P43" i="4"/>
  <c r="F37" i="4"/>
  <c r="D37" i="4"/>
  <c r="E37" i="4"/>
  <c r="G37" i="4"/>
  <c r="R37" i="4"/>
  <c r="Q52" i="4"/>
  <c r="S51" i="4"/>
  <c r="K45" i="4"/>
  <c r="J45" i="4"/>
  <c r="M44" i="4"/>
  <c r="N45" i="1"/>
  <c r="O45" i="1"/>
  <c r="P45" i="1"/>
  <c r="D36" i="1"/>
  <c r="E36" i="1"/>
  <c r="G36" i="1"/>
  <c r="F36" i="1"/>
  <c r="R36" i="1"/>
  <c r="N44" i="4"/>
  <c r="O44" i="4"/>
  <c r="P44" i="4"/>
  <c r="M45" i="1"/>
  <c r="K46" i="1"/>
  <c r="J46" i="1"/>
  <c r="L45" i="1"/>
  <c r="B45" i="1"/>
  <c r="Q54" i="1"/>
  <c r="S53" i="1"/>
  <c r="B44" i="4"/>
  <c r="L44" i="4"/>
  <c r="F38" i="4"/>
  <c r="D38" i="4"/>
  <c r="E38" i="4"/>
  <c r="G38" i="4"/>
  <c r="R38" i="4"/>
  <c r="D37" i="1"/>
  <c r="E37" i="1"/>
  <c r="G37" i="1"/>
  <c r="F37" i="1"/>
  <c r="R37" i="1"/>
  <c r="Q55" i="1"/>
  <c r="S54" i="1"/>
  <c r="L45" i="4"/>
  <c r="B45" i="4"/>
  <c r="J47" i="1"/>
  <c r="M46" i="1"/>
  <c r="K47" i="1"/>
  <c r="B46" i="1"/>
  <c r="L46" i="1"/>
  <c r="S52" i="4"/>
  <c r="Q53" i="4"/>
  <c r="N46" i="1"/>
  <c r="O46" i="1"/>
  <c r="P46" i="1"/>
  <c r="N45" i="4"/>
  <c r="O45" i="4"/>
  <c r="P45" i="4"/>
  <c r="M45" i="4"/>
  <c r="K46" i="4"/>
  <c r="J46" i="4"/>
  <c r="F38" i="1"/>
  <c r="D38" i="1"/>
  <c r="E38" i="1"/>
  <c r="G38" i="1"/>
  <c r="R38" i="1"/>
  <c r="F39" i="4"/>
  <c r="D39" i="4"/>
  <c r="E39" i="4"/>
  <c r="G39" i="4"/>
  <c r="R39" i="4"/>
  <c r="L47" i="1"/>
  <c r="B47" i="1"/>
  <c r="O47" i="1"/>
  <c r="P47" i="1"/>
  <c r="N47" i="1"/>
  <c r="B46" i="4"/>
  <c r="L46" i="4"/>
  <c r="K48" i="1"/>
  <c r="J48" i="1"/>
  <c r="M47" i="1"/>
  <c r="S53" i="4"/>
  <c r="Q54" i="4"/>
  <c r="J47" i="4"/>
  <c r="M46" i="4"/>
  <c r="K47" i="4"/>
  <c r="N46" i="4"/>
  <c r="O46" i="4"/>
  <c r="P46" i="4"/>
  <c r="Q56" i="1"/>
  <c r="S55" i="1"/>
  <c r="F40" i="4"/>
  <c r="D40" i="4"/>
  <c r="E40" i="4"/>
  <c r="G40" i="4"/>
  <c r="R40" i="4"/>
  <c r="D39" i="1"/>
  <c r="E39" i="1"/>
  <c r="G39" i="1"/>
  <c r="F39" i="1"/>
  <c r="R39" i="1"/>
  <c r="B47" i="4"/>
  <c r="L47" i="4"/>
  <c r="L48" i="1"/>
  <c r="B48" i="1"/>
  <c r="Q55" i="4"/>
  <c r="S54" i="4"/>
  <c r="M48" i="1"/>
  <c r="K49" i="1"/>
  <c r="J49" i="1"/>
  <c r="Q57" i="1"/>
  <c r="S56" i="1"/>
  <c r="N47" i="4"/>
  <c r="O47" i="4"/>
  <c r="P47" i="4"/>
  <c r="M47" i="4"/>
  <c r="K48" i="4"/>
  <c r="J48" i="4"/>
  <c r="N48" i="1"/>
  <c r="O48" i="1"/>
  <c r="P48" i="1"/>
  <c r="F40" i="1"/>
  <c r="D40" i="1"/>
  <c r="E40" i="1"/>
  <c r="G40" i="1"/>
  <c r="R40" i="1"/>
  <c r="D41" i="4"/>
  <c r="E41" i="4"/>
  <c r="G41" i="4"/>
  <c r="F41" i="4"/>
  <c r="R41" i="4"/>
  <c r="Q56" i="4"/>
  <c r="S55" i="4"/>
  <c r="N49" i="1"/>
  <c r="O49" i="1"/>
  <c r="P49" i="1"/>
  <c r="M48" i="4"/>
  <c r="K49" i="4"/>
  <c r="J49" i="4"/>
  <c r="N48" i="4"/>
  <c r="O48" i="4"/>
  <c r="P48" i="4"/>
  <c r="Q58" i="1"/>
  <c r="S57" i="1"/>
  <c r="J50" i="1"/>
  <c r="M49" i="1"/>
  <c r="K50" i="1"/>
  <c r="B48" i="4"/>
  <c r="L48" i="4"/>
  <c r="L49" i="1"/>
  <c r="B49" i="1"/>
  <c r="D41" i="1"/>
  <c r="E41" i="1"/>
  <c r="G41" i="1"/>
  <c r="F41" i="1"/>
  <c r="R41" i="1"/>
  <c r="N50" i="1"/>
  <c r="O50" i="1"/>
  <c r="P50" i="1"/>
  <c r="B49" i="4"/>
  <c r="L49" i="4"/>
  <c r="N49" i="4"/>
  <c r="O49" i="4"/>
  <c r="P49" i="4"/>
  <c r="L50" i="1"/>
  <c r="B50" i="1"/>
  <c r="D42" i="4"/>
  <c r="E42" i="4"/>
  <c r="G42" i="4"/>
  <c r="F42" i="4"/>
  <c r="R42" i="4"/>
  <c r="Q59" i="1"/>
  <c r="S58" i="1"/>
  <c r="K50" i="4"/>
  <c r="J50" i="4"/>
  <c r="M49" i="4"/>
  <c r="K51" i="1"/>
  <c r="J51" i="1"/>
  <c r="M50" i="1"/>
  <c r="Q57" i="4"/>
  <c r="S56" i="4"/>
  <c r="D43" i="4"/>
  <c r="E43" i="4"/>
  <c r="G43" i="4"/>
  <c r="F43" i="4"/>
  <c r="R43" i="4"/>
  <c r="L51" i="1"/>
  <c r="B51" i="1"/>
  <c r="N50" i="4"/>
  <c r="O50" i="4"/>
  <c r="P50" i="4"/>
  <c r="L50" i="4"/>
  <c r="B50" i="4"/>
  <c r="J52" i="1"/>
  <c r="M51" i="1"/>
  <c r="K52" i="1"/>
  <c r="K51" i="4"/>
  <c r="M50" i="4"/>
  <c r="J51" i="4"/>
  <c r="Q58" i="4"/>
  <c r="S57" i="4"/>
  <c r="D42" i="1"/>
  <c r="F42" i="1"/>
  <c r="E42" i="1"/>
  <c r="G42" i="1"/>
  <c r="R42" i="1"/>
  <c r="N51" i="1"/>
  <c r="O51" i="1"/>
  <c r="P51" i="1"/>
  <c r="Q60" i="1"/>
  <c r="S59" i="1"/>
  <c r="D44" i="4"/>
  <c r="E44" i="4"/>
  <c r="G44" i="4"/>
  <c r="F44" i="4"/>
  <c r="R44" i="4"/>
  <c r="J52" i="4"/>
  <c r="M51" i="4"/>
  <c r="K52" i="4"/>
  <c r="N51" i="4"/>
  <c r="O51" i="4"/>
  <c r="P51" i="4"/>
  <c r="L52" i="1"/>
  <c r="B52" i="1"/>
  <c r="N52" i="1"/>
  <c r="O52" i="1"/>
  <c r="P52" i="1"/>
  <c r="D43" i="1"/>
  <c r="E43" i="1"/>
  <c r="G43" i="1"/>
  <c r="F43" i="1"/>
  <c r="R43" i="1"/>
  <c r="M52" i="1"/>
  <c r="K53" i="1"/>
  <c r="J53" i="1"/>
  <c r="L51" i="4"/>
  <c r="B51" i="4"/>
  <c r="Q61" i="1"/>
  <c r="S60" i="1"/>
  <c r="S58" i="4"/>
  <c r="Q59" i="4"/>
  <c r="D44" i="1"/>
  <c r="E44" i="1"/>
  <c r="G44" i="1"/>
  <c r="F44" i="1"/>
  <c r="R44" i="1"/>
  <c r="D45" i="4"/>
  <c r="E45" i="4"/>
  <c r="G45" i="4"/>
  <c r="F45" i="4"/>
  <c r="R45" i="4"/>
  <c r="N53" i="1"/>
  <c r="O53" i="1"/>
  <c r="P53" i="1"/>
  <c r="Q62" i="1"/>
  <c r="S61" i="1"/>
  <c r="L52" i="4"/>
  <c r="B52" i="4"/>
  <c r="M52" i="4"/>
  <c r="K53" i="4"/>
  <c r="J53" i="4"/>
  <c r="Q60" i="4"/>
  <c r="S59" i="4"/>
  <c r="M53" i="1"/>
  <c r="K54" i="1"/>
  <c r="J54" i="1"/>
  <c r="N52" i="4"/>
  <c r="O52" i="4"/>
  <c r="P52" i="4"/>
  <c r="L53" i="1"/>
  <c r="B53" i="1"/>
  <c r="F46" i="4"/>
  <c r="D46" i="4"/>
  <c r="E46" i="4"/>
  <c r="G46" i="4"/>
  <c r="R46" i="4"/>
  <c r="N53" i="4"/>
  <c r="O53" i="4"/>
  <c r="P53" i="4"/>
  <c r="B54" i="1"/>
  <c r="L54" i="1"/>
  <c r="M54" i="1"/>
  <c r="K55" i="1"/>
  <c r="J55" i="1"/>
  <c r="Q61" i="4"/>
  <c r="S60" i="4"/>
  <c r="S62" i="1"/>
  <c r="Q63" i="1"/>
  <c r="O54" i="1"/>
  <c r="P54" i="1"/>
  <c r="N54" i="1"/>
  <c r="J54" i="4"/>
  <c r="M53" i="4"/>
  <c r="K54" i="4"/>
  <c r="D45" i="1"/>
  <c r="E45" i="1"/>
  <c r="G45" i="1"/>
  <c r="F45" i="1"/>
  <c r="R45" i="1"/>
  <c r="B53" i="4"/>
  <c r="L53" i="4"/>
  <c r="F46" i="1"/>
  <c r="D46" i="1"/>
  <c r="E46" i="1"/>
  <c r="G46" i="1"/>
  <c r="R46" i="1"/>
  <c r="N55" i="1"/>
  <c r="O55" i="1"/>
  <c r="P55" i="1"/>
  <c r="F47" i="4"/>
  <c r="D47" i="4"/>
  <c r="E47" i="4"/>
  <c r="G47" i="4"/>
  <c r="R47" i="4"/>
  <c r="B54" i="4"/>
  <c r="L54" i="4"/>
  <c r="N54" i="4"/>
  <c r="O54" i="4"/>
  <c r="P54" i="4"/>
  <c r="M54" i="4"/>
  <c r="J55" i="4"/>
  <c r="K55" i="4"/>
  <c r="S61" i="4"/>
  <c r="Q62" i="4"/>
  <c r="J56" i="1"/>
  <c r="M55" i="1"/>
  <c r="K56" i="1"/>
  <c r="Q64" i="1"/>
  <c r="S63" i="1"/>
  <c r="B55" i="1"/>
  <c r="L55" i="1"/>
  <c r="D48" i="4"/>
  <c r="E48" i="4"/>
  <c r="G48" i="4"/>
  <c r="F48" i="4"/>
  <c r="R48" i="4"/>
  <c r="F47" i="1"/>
  <c r="D47" i="1"/>
  <c r="E47" i="1"/>
  <c r="G47" i="1"/>
  <c r="R47" i="1"/>
  <c r="K56" i="4"/>
  <c r="M55" i="4"/>
  <c r="J56" i="4"/>
  <c r="S62" i="4"/>
  <c r="Q63" i="4"/>
  <c r="N55" i="4"/>
  <c r="O55" i="4"/>
  <c r="P55" i="4"/>
  <c r="Q65" i="1"/>
  <c r="S64" i="1"/>
  <c r="N56" i="1"/>
  <c r="O56" i="1"/>
  <c r="P56" i="1"/>
  <c r="J57" i="1"/>
  <c r="M56" i="1"/>
  <c r="K57" i="1"/>
  <c r="L56" i="1"/>
  <c r="B56" i="1"/>
  <c r="B55" i="4"/>
  <c r="L55" i="4"/>
  <c r="D48" i="1"/>
  <c r="E48" i="1"/>
  <c r="G48" i="1"/>
  <c r="F48" i="1"/>
  <c r="R48" i="1"/>
  <c r="D49" i="4"/>
  <c r="F49" i="4"/>
  <c r="E49" i="4"/>
  <c r="G49" i="4"/>
  <c r="R49" i="4"/>
  <c r="N57" i="1"/>
  <c r="O57" i="1"/>
  <c r="P57" i="1"/>
  <c r="L57" i="1"/>
  <c r="B57" i="1"/>
  <c r="J58" i="1"/>
  <c r="M57" i="1"/>
  <c r="K58" i="1"/>
  <c r="Q64" i="4"/>
  <c r="S63" i="4"/>
  <c r="J57" i="4"/>
  <c r="M56" i="4"/>
  <c r="K57" i="4"/>
  <c r="N56" i="4"/>
  <c r="O56" i="4"/>
  <c r="P56" i="4"/>
  <c r="Q66" i="1"/>
  <c r="S65" i="1"/>
  <c r="L56" i="4"/>
  <c r="B56" i="4"/>
  <c r="F49" i="1"/>
  <c r="D49" i="1"/>
  <c r="E49" i="1"/>
  <c r="G49" i="1"/>
  <c r="R49" i="1"/>
  <c r="L58" i="1"/>
  <c r="B58" i="1"/>
  <c r="N57" i="4"/>
  <c r="O57" i="4"/>
  <c r="P57" i="4"/>
  <c r="N58" i="1"/>
  <c r="O58" i="1"/>
  <c r="P58" i="1"/>
  <c r="B57" i="4"/>
  <c r="L57" i="4"/>
  <c r="Q65" i="4"/>
  <c r="S64" i="4"/>
  <c r="M58" i="1"/>
  <c r="K59" i="1"/>
  <c r="J59" i="1"/>
  <c r="Q67" i="1"/>
  <c r="S66" i="1"/>
  <c r="F50" i="4"/>
  <c r="D50" i="4"/>
  <c r="E50" i="4"/>
  <c r="G50" i="4"/>
  <c r="R50" i="4"/>
  <c r="M57" i="4"/>
  <c r="J58" i="4"/>
  <c r="K58" i="4"/>
  <c r="F51" i="4"/>
  <c r="D51" i="4"/>
  <c r="E51" i="4"/>
  <c r="G51" i="4"/>
  <c r="R51" i="4"/>
  <c r="F50" i="1"/>
  <c r="D50" i="1"/>
  <c r="E50" i="1"/>
  <c r="G50" i="1"/>
  <c r="R50" i="1"/>
  <c r="N59" i="1"/>
  <c r="O59" i="1"/>
  <c r="P59" i="1"/>
  <c r="Q66" i="4"/>
  <c r="S65" i="4"/>
  <c r="L58" i="4"/>
  <c r="B58" i="4"/>
  <c r="K59" i="4"/>
  <c r="J59" i="4"/>
  <c r="M58" i="4"/>
  <c r="Q68" i="1"/>
  <c r="S67" i="1"/>
  <c r="N58" i="4"/>
  <c r="O58" i="4"/>
  <c r="P58" i="4"/>
  <c r="M59" i="1"/>
  <c r="K60" i="1"/>
  <c r="J60" i="1"/>
  <c r="L59" i="1"/>
  <c r="B59" i="1"/>
  <c r="D51" i="1"/>
  <c r="E51" i="1"/>
  <c r="G51" i="1"/>
  <c r="F51" i="1"/>
  <c r="R51" i="1"/>
  <c r="F52" i="4"/>
  <c r="D52" i="4"/>
  <c r="E52" i="4"/>
  <c r="G52" i="4"/>
  <c r="R52" i="4"/>
  <c r="Q67" i="4"/>
  <c r="S66" i="4"/>
  <c r="N60" i="1"/>
  <c r="O60" i="1"/>
  <c r="P60" i="1"/>
  <c r="N59" i="4"/>
  <c r="O59" i="4"/>
  <c r="P59" i="4"/>
  <c r="L59" i="4"/>
  <c r="B59" i="4"/>
  <c r="Q69" i="1"/>
  <c r="S68" i="1"/>
  <c r="M60" i="1"/>
  <c r="J61" i="1"/>
  <c r="K61" i="1"/>
  <c r="L60" i="1"/>
  <c r="B60" i="1"/>
  <c r="M59" i="4"/>
  <c r="K60" i="4"/>
  <c r="J60" i="4"/>
  <c r="F53" i="4"/>
  <c r="D53" i="4"/>
  <c r="E53" i="4"/>
  <c r="G53" i="4"/>
  <c r="R53" i="4"/>
  <c r="F52" i="1"/>
  <c r="D52" i="1"/>
  <c r="E52" i="1"/>
  <c r="G52" i="1"/>
  <c r="R52" i="1"/>
  <c r="L61" i="1"/>
  <c r="B61" i="1"/>
  <c r="N61" i="1"/>
  <c r="O61" i="1"/>
  <c r="P61" i="1"/>
  <c r="M60" i="4"/>
  <c r="J61" i="4"/>
  <c r="K61" i="4"/>
  <c r="K62" i="1"/>
  <c r="M61" i="1"/>
  <c r="J62" i="1"/>
  <c r="L60" i="4"/>
  <c r="B60" i="4"/>
  <c r="N60" i="4"/>
  <c r="O60" i="4"/>
  <c r="P60" i="4"/>
  <c r="Q70" i="1"/>
  <c r="S69" i="1"/>
  <c r="Q68" i="4"/>
  <c r="S67" i="4"/>
  <c r="D53" i="1"/>
  <c r="E53" i="1"/>
  <c r="G53" i="1"/>
  <c r="F53" i="1"/>
  <c r="R53" i="1"/>
  <c r="D54" i="4"/>
  <c r="F54" i="4"/>
  <c r="E54" i="4"/>
  <c r="G54" i="4"/>
  <c r="R54" i="4"/>
  <c r="Q71" i="1"/>
  <c r="S70" i="1"/>
  <c r="N61" i="4"/>
  <c r="O61" i="4"/>
  <c r="P61" i="4"/>
  <c r="L62" i="1"/>
  <c r="B62" i="1"/>
  <c r="J62" i="4"/>
  <c r="M61" i="4"/>
  <c r="K62" i="4"/>
  <c r="Q69" i="4"/>
  <c r="S68" i="4"/>
  <c r="M62" i="1"/>
  <c r="J63" i="1"/>
  <c r="K63" i="1"/>
  <c r="L61" i="4"/>
  <c r="B61" i="4"/>
  <c r="N62" i="1"/>
  <c r="O62" i="1"/>
  <c r="P62" i="1"/>
  <c r="F54" i="1"/>
  <c r="D54" i="1"/>
  <c r="E54" i="1"/>
  <c r="G54" i="1"/>
  <c r="R54" i="1"/>
  <c r="K64" i="1"/>
  <c r="J64" i="1"/>
  <c r="M63" i="1"/>
  <c r="L63" i="1"/>
  <c r="B63" i="1"/>
  <c r="M62" i="4"/>
  <c r="J63" i="4"/>
  <c r="K63" i="4"/>
  <c r="F55" i="4"/>
  <c r="D55" i="4"/>
  <c r="E55" i="4"/>
  <c r="G55" i="4"/>
  <c r="R55" i="4"/>
  <c r="S69" i="4"/>
  <c r="Q70" i="4"/>
  <c r="N63" i="1"/>
  <c r="O63" i="1"/>
  <c r="P63" i="1"/>
  <c r="B62" i="4"/>
  <c r="L62" i="4"/>
  <c r="N62" i="4"/>
  <c r="O62" i="4"/>
  <c r="P62" i="4"/>
  <c r="Q72" i="1"/>
  <c r="S71" i="1"/>
  <c r="F56" i="4"/>
  <c r="D56" i="4"/>
  <c r="E56" i="4"/>
  <c r="G56" i="4"/>
  <c r="R56" i="4"/>
  <c r="F55" i="1"/>
  <c r="D55" i="1"/>
  <c r="E55" i="1"/>
  <c r="G55" i="1"/>
  <c r="R55" i="1"/>
  <c r="N64" i="1"/>
  <c r="O64" i="1"/>
  <c r="P64" i="1"/>
  <c r="B63" i="4"/>
  <c r="L63" i="4"/>
  <c r="J64" i="4"/>
  <c r="M63" i="4"/>
  <c r="K64" i="4"/>
  <c r="J65" i="1"/>
  <c r="K65" i="1"/>
  <c r="M64" i="1"/>
  <c r="N63" i="4"/>
  <c r="O63" i="4"/>
  <c r="P63" i="4"/>
  <c r="L64" i="1"/>
  <c r="B64" i="1"/>
  <c r="Q73" i="1"/>
  <c r="S72" i="1"/>
  <c r="S70" i="4"/>
  <c r="Q71" i="4"/>
  <c r="E56" i="1"/>
  <c r="G56" i="1"/>
  <c r="D56" i="1"/>
  <c r="F56" i="1"/>
  <c r="R56" i="1"/>
  <c r="F57" i="4"/>
  <c r="D57" i="4"/>
  <c r="E57" i="4"/>
  <c r="G57" i="4"/>
  <c r="R57" i="4"/>
  <c r="Q74" i="1"/>
  <c r="S73" i="1"/>
  <c r="K66" i="1"/>
  <c r="J66" i="1"/>
  <c r="M65" i="1"/>
  <c r="M64" i="4"/>
  <c r="K65" i="4"/>
  <c r="J65" i="4"/>
  <c r="Q72" i="4"/>
  <c r="S71" i="4"/>
  <c r="L64" i="4"/>
  <c r="B64" i="4"/>
  <c r="O65" i="1"/>
  <c r="P65" i="1"/>
  <c r="N65" i="1"/>
  <c r="N64" i="4"/>
  <c r="O64" i="4"/>
  <c r="P64" i="4"/>
  <c r="L65" i="1"/>
  <c r="B65" i="1"/>
  <c r="F58" i="4"/>
  <c r="D58" i="4"/>
  <c r="E58" i="4"/>
  <c r="G58" i="4"/>
  <c r="R58" i="4"/>
  <c r="N66" i="1"/>
  <c r="O66" i="1"/>
  <c r="P66" i="1"/>
  <c r="L65" i="4"/>
  <c r="M65" i="4"/>
  <c r="B65" i="4"/>
  <c r="J67" i="1"/>
  <c r="K67" i="1"/>
  <c r="L66" i="1"/>
  <c r="M66" i="1"/>
  <c r="B66" i="1"/>
  <c r="N65" i="4"/>
  <c r="O65" i="4"/>
  <c r="P65" i="4"/>
  <c r="S72" i="4"/>
  <c r="Q73" i="4"/>
  <c r="Q75" i="1"/>
  <c r="S74" i="1"/>
  <c r="K66" i="4"/>
  <c r="J66" i="4"/>
  <c r="F57" i="1"/>
  <c r="D57" i="1"/>
  <c r="E57" i="1"/>
  <c r="G57" i="1"/>
  <c r="R57" i="1"/>
  <c r="D58" i="1"/>
  <c r="E58" i="1"/>
  <c r="G58" i="1"/>
  <c r="F58" i="1"/>
  <c r="R58" i="1"/>
  <c r="N67" i="1"/>
  <c r="O67" i="1"/>
  <c r="P67" i="1"/>
  <c r="F59" i="4"/>
  <c r="D59" i="4"/>
  <c r="E59" i="4"/>
  <c r="G59" i="4"/>
  <c r="R59" i="4"/>
  <c r="L66" i="4"/>
  <c r="M66" i="4"/>
  <c r="B66" i="4"/>
  <c r="J67" i="4"/>
  <c r="K67" i="4"/>
  <c r="N66" i="4"/>
  <c r="O66" i="4"/>
  <c r="P66" i="4"/>
  <c r="Q76" i="1"/>
  <c r="S75" i="1"/>
  <c r="L67" i="1"/>
  <c r="B67" i="1"/>
  <c r="Q74" i="4"/>
  <c r="S73" i="4"/>
  <c r="M67" i="1"/>
  <c r="K68" i="1"/>
  <c r="J68" i="1"/>
  <c r="N67" i="4"/>
  <c r="O67" i="4"/>
  <c r="P67" i="4"/>
  <c r="D59" i="1"/>
  <c r="E59" i="1"/>
  <c r="G59" i="1"/>
  <c r="F59" i="1"/>
  <c r="R59" i="1"/>
  <c r="L67" i="4"/>
  <c r="B67" i="4"/>
  <c r="M67" i="4"/>
  <c r="J68" i="4"/>
  <c r="K68" i="4"/>
  <c r="J69" i="1"/>
  <c r="M68" i="1"/>
  <c r="K69" i="1"/>
  <c r="L68" i="1"/>
  <c r="B68" i="1"/>
  <c r="N68" i="1"/>
  <c r="O68" i="1"/>
  <c r="P68" i="1"/>
  <c r="Q77" i="1"/>
  <c r="S76" i="1"/>
  <c r="Q75" i="4"/>
  <c r="S74" i="4"/>
  <c r="D60" i="4"/>
  <c r="E60" i="4"/>
  <c r="G60" i="4"/>
  <c r="F60" i="4"/>
  <c r="R60" i="4"/>
  <c r="D61" i="4"/>
  <c r="E61" i="4"/>
  <c r="G61" i="4"/>
  <c r="F61" i="4"/>
  <c r="R61" i="4"/>
  <c r="D60" i="1"/>
  <c r="E60" i="1"/>
  <c r="G60" i="1"/>
  <c r="F60" i="1"/>
  <c r="R60" i="1"/>
  <c r="K70" i="1"/>
  <c r="M69" i="1"/>
  <c r="J70" i="1"/>
  <c r="N69" i="1"/>
  <c r="O69" i="1"/>
  <c r="P69" i="1"/>
  <c r="L68" i="4"/>
  <c r="B68" i="4"/>
  <c r="Q76" i="4"/>
  <c r="S75" i="4"/>
  <c r="K69" i="4"/>
  <c r="M68" i="4"/>
  <c r="J69" i="4"/>
  <c r="B69" i="1"/>
  <c r="L69" i="1"/>
  <c r="Q78" i="1"/>
  <c r="S77" i="1"/>
  <c r="N68" i="4"/>
  <c r="O68" i="4"/>
  <c r="P68" i="4"/>
  <c r="D62" i="4"/>
  <c r="E62" i="4"/>
  <c r="G62" i="4"/>
  <c r="F62" i="4"/>
  <c r="R62" i="4"/>
  <c r="S78" i="1"/>
  <c r="Q79" i="1"/>
  <c r="S76" i="4"/>
  <c r="Q77" i="4"/>
  <c r="D61" i="1"/>
  <c r="E61" i="1"/>
  <c r="G61" i="1"/>
  <c r="F61" i="1"/>
  <c r="R61" i="1"/>
  <c r="J70" i="4"/>
  <c r="M69" i="4"/>
  <c r="K70" i="4"/>
  <c r="N69" i="4"/>
  <c r="O69" i="4"/>
  <c r="P69" i="4"/>
  <c r="J71" i="1"/>
  <c r="M70" i="1"/>
  <c r="K71" i="1"/>
  <c r="B69" i="4"/>
  <c r="L69" i="4"/>
  <c r="N70" i="1"/>
  <c r="O70" i="1"/>
  <c r="P70" i="1"/>
  <c r="B70" i="1"/>
  <c r="L70" i="1"/>
  <c r="F62" i="1"/>
  <c r="D62" i="1"/>
  <c r="E62" i="1"/>
  <c r="G62" i="1"/>
  <c r="R62" i="1"/>
  <c r="F63" i="4"/>
  <c r="D63" i="4"/>
  <c r="E63" i="4"/>
  <c r="G63" i="4"/>
  <c r="R63" i="4"/>
  <c r="N70" i="4"/>
  <c r="O70" i="4"/>
  <c r="P70" i="4"/>
  <c r="J71" i="4"/>
  <c r="M70" i="4"/>
  <c r="K71" i="4"/>
  <c r="B71" i="1"/>
  <c r="L71" i="1"/>
  <c r="Q80" i="1"/>
  <c r="S79" i="1"/>
  <c r="M71" i="1"/>
  <c r="K72" i="1"/>
  <c r="J72" i="1"/>
  <c r="N71" i="1"/>
  <c r="O71" i="1"/>
  <c r="P71" i="1"/>
  <c r="S77" i="4"/>
  <c r="Q78" i="4"/>
  <c r="B70" i="4"/>
  <c r="L70" i="4"/>
  <c r="F64" i="4"/>
  <c r="D64" i="4"/>
  <c r="E64" i="4"/>
  <c r="G64" i="4"/>
  <c r="R64" i="4"/>
  <c r="D63" i="1"/>
  <c r="E63" i="1"/>
  <c r="G63" i="1"/>
  <c r="F63" i="1"/>
  <c r="R63" i="1"/>
  <c r="Q81" i="1"/>
  <c r="S80" i="1"/>
  <c r="K73" i="1"/>
  <c r="J73" i="1"/>
  <c r="M72" i="1"/>
  <c r="N71" i="4"/>
  <c r="O71" i="4"/>
  <c r="P71" i="4"/>
  <c r="N72" i="1"/>
  <c r="O72" i="1"/>
  <c r="P72" i="1"/>
  <c r="J72" i="4"/>
  <c r="K72" i="4"/>
  <c r="M71" i="4"/>
  <c r="L71" i="4"/>
  <c r="B71" i="4"/>
  <c r="L72" i="1"/>
  <c r="B72" i="1"/>
  <c r="S78" i="4"/>
  <c r="Q79" i="4"/>
  <c r="F64" i="1"/>
  <c r="D64" i="1"/>
  <c r="E64" i="1"/>
  <c r="G64" i="1"/>
  <c r="R64" i="1"/>
  <c r="D65" i="4"/>
  <c r="E65" i="4"/>
  <c r="G65" i="4"/>
  <c r="F65" i="4"/>
  <c r="R65" i="4"/>
  <c r="J74" i="1"/>
  <c r="M73" i="1"/>
  <c r="K74" i="1"/>
  <c r="B72" i="4"/>
  <c r="L72" i="4"/>
  <c r="L73" i="1"/>
  <c r="B73" i="1"/>
  <c r="Q80" i="4"/>
  <c r="S79" i="4"/>
  <c r="M72" i="4"/>
  <c r="K73" i="4"/>
  <c r="J73" i="4"/>
  <c r="N73" i="1"/>
  <c r="O73" i="1"/>
  <c r="P73" i="1"/>
  <c r="N72" i="4"/>
  <c r="O72" i="4"/>
  <c r="P72" i="4"/>
  <c r="Q82" i="1"/>
  <c r="S81" i="1"/>
  <c r="D66" i="4"/>
  <c r="E66" i="4"/>
  <c r="G66" i="4"/>
  <c r="F66" i="4"/>
  <c r="R66" i="4"/>
  <c r="D65" i="1"/>
  <c r="E65" i="1"/>
  <c r="G65" i="1"/>
  <c r="F65" i="1"/>
  <c r="R65" i="1"/>
  <c r="Q81" i="4"/>
  <c r="S80" i="4"/>
  <c r="B73" i="4"/>
  <c r="L73" i="4"/>
  <c r="K74" i="4"/>
  <c r="M73" i="4"/>
  <c r="J74" i="4"/>
  <c r="L74" i="1"/>
  <c r="B74" i="1"/>
  <c r="N74" i="1"/>
  <c r="O74" i="1"/>
  <c r="P74" i="1"/>
  <c r="N73" i="4"/>
  <c r="O73" i="4"/>
  <c r="P73" i="4"/>
  <c r="Q83" i="1"/>
  <c r="S82" i="1"/>
  <c r="J75" i="1"/>
  <c r="K75" i="1"/>
  <c r="M74" i="1"/>
  <c r="D67" i="4"/>
  <c r="E67" i="4"/>
  <c r="G67" i="4"/>
  <c r="F67" i="4"/>
  <c r="R67" i="4"/>
  <c r="Q84" i="1"/>
  <c r="S83" i="1"/>
  <c r="N74" i="4"/>
  <c r="O74" i="4"/>
  <c r="P74" i="4"/>
  <c r="K75" i="4"/>
  <c r="M74" i="4"/>
  <c r="J75" i="4"/>
  <c r="N75" i="1"/>
  <c r="O75" i="1"/>
  <c r="P75" i="1"/>
  <c r="F66" i="1"/>
  <c r="D66" i="1"/>
  <c r="E66" i="1"/>
  <c r="G66" i="1"/>
  <c r="R66" i="1"/>
  <c r="L75" i="1"/>
  <c r="B75" i="1"/>
  <c r="L74" i="4"/>
  <c r="B74" i="4"/>
  <c r="J76" i="1"/>
  <c r="M75" i="1"/>
  <c r="K76" i="1"/>
  <c r="Q82" i="4"/>
  <c r="S81" i="4"/>
  <c r="D67" i="1"/>
  <c r="E67" i="1"/>
  <c r="G67" i="1"/>
  <c r="F67" i="1"/>
  <c r="R67" i="1"/>
  <c r="D68" i="4"/>
  <c r="E68" i="4"/>
  <c r="G68" i="4"/>
  <c r="F68" i="4"/>
  <c r="R68" i="4"/>
  <c r="L76" i="1"/>
  <c r="B76" i="1"/>
  <c r="O76" i="1"/>
  <c r="P76" i="1"/>
  <c r="N76" i="1"/>
  <c r="J77" i="1"/>
  <c r="M76" i="1"/>
  <c r="K77" i="1"/>
  <c r="Q85" i="1"/>
  <c r="S84" i="1"/>
  <c r="K76" i="4"/>
  <c r="J76" i="4"/>
  <c r="M75" i="4"/>
  <c r="N75" i="4"/>
  <c r="O75" i="4"/>
  <c r="P75" i="4"/>
  <c r="Q83" i="4"/>
  <c r="S82" i="4"/>
  <c r="B75" i="4"/>
  <c r="L75" i="4"/>
  <c r="F69" i="4"/>
  <c r="D69" i="4"/>
  <c r="E69" i="4"/>
  <c r="G69" i="4"/>
  <c r="R69" i="4"/>
  <c r="F68" i="1"/>
  <c r="D68" i="1"/>
  <c r="E68" i="1"/>
  <c r="G68" i="1"/>
  <c r="R68" i="1"/>
  <c r="O77" i="1"/>
  <c r="P77" i="1"/>
  <c r="N77" i="1"/>
  <c r="J78" i="1"/>
  <c r="M77" i="1"/>
  <c r="K78" i="1"/>
  <c r="K77" i="4"/>
  <c r="J77" i="4"/>
  <c r="M76" i="4"/>
  <c r="N76" i="4"/>
  <c r="O76" i="4"/>
  <c r="P76" i="4"/>
  <c r="L76" i="4"/>
  <c r="B76" i="4"/>
  <c r="Q84" i="4"/>
  <c r="S83" i="4"/>
  <c r="Q86" i="1"/>
  <c r="S85" i="1"/>
  <c r="B77" i="1"/>
  <c r="L77" i="1"/>
  <c r="D69" i="1"/>
  <c r="E69" i="1"/>
  <c r="G69" i="1"/>
  <c r="F69" i="1"/>
  <c r="R69" i="1"/>
  <c r="D70" i="4"/>
  <c r="E70" i="4"/>
  <c r="G70" i="4"/>
  <c r="F70" i="4"/>
  <c r="R70" i="4"/>
  <c r="Q87" i="1"/>
  <c r="S86" i="1"/>
  <c r="N77" i="4"/>
  <c r="O77" i="4"/>
  <c r="P77" i="4"/>
  <c r="M77" i="4"/>
  <c r="J78" i="4"/>
  <c r="K78" i="4"/>
  <c r="L77" i="4"/>
  <c r="B77" i="4"/>
  <c r="Q85" i="4"/>
  <c r="S84" i="4"/>
  <c r="N78" i="1"/>
  <c r="O78" i="1"/>
  <c r="P78" i="1"/>
  <c r="B78" i="1"/>
  <c r="L78" i="1"/>
  <c r="M78" i="1"/>
  <c r="J79" i="1"/>
  <c r="K79" i="1"/>
  <c r="N79" i="1"/>
  <c r="O79" i="1"/>
  <c r="P79" i="1"/>
  <c r="F70" i="1"/>
  <c r="D70" i="1"/>
  <c r="E70" i="1"/>
  <c r="G70" i="1"/>
  <c r="R70" i="1"/>
  <c r="B78" i="4"/>
  <c r="L78" i="4"/>
  <c r="D71" i="4"/>
  <c r="E71" i="4"/>
  <c r="G71" i="4"/>
  <c r="F71" i="4"/>
  <c r="R71" i="4"/>
  <c r="B79" i="1"/>
  <c r="L79" i="1"/>
  <c r="N78" i="4"/>
  <c r="O78" i="4"/>
  <c r="P78" i="4"/>
  <c r="S85" i="4"/>
  <c r="Q86" i="4"/>
  <c r="M78" i="4"/>
  <c r="K79" i="4"/>
  <c r="J79" i="4"/>
  <c r="J80" i="1"/>
  <c r="K80" i="1"/>
  <c r="M79" i="1"/>
  <c r="Q88" i="1"/>
  <c r="S87" i="1"/>
  <c r="D72" i="4"/>
  <c r="E72" i="4"/>
  <c r="G72" i="4"/>
  <c r="F72" i="4"/>
  <c r="R72" i="4"/>
  <c r="L80" i="1"/>
  <c r="B80" i="1"/>
  <c r="B79" i="4"/>
  <c r="L79" i="4"/>
  <c r="F71" i="1"/>
  <c r="D71" i="1"/>
  <c r="E71" i="1"/>
  <c r="G71" i="1"/>
  <c r="R71" i="1"/>
  <c r="K80" i="4"/>
  <c r="J80" i="4"/>
  <c r="M79" i="4"/>
  <c r="N79" i="4"/>
  <c r="O79" i="4"/>
  <c r="P79" i="4"/>
  <c r="S86" i="4"/>
  <c r="Q87" i="4"/>
  <c r="Q89" i="1"/>
  <c r="S88" i="1"/>
  <c r="K81" i="1"/>
  <c r="M80" i="1"/>
  <c r="J81" i="1"/>
  <c r="N80" i="1"/>
  <c r="O80" i="1"/>
  <c r="P80" i="1"/>
  <c r="D72" i="1"/>
  <c r="E72" i="1"/>
  <c r="G72" i="1"/>
  <c r="F72" i="1"/>
  <c r="R72" i="1"/>
  <c r="D73" i="4"/>
  <c r="E73" i="4"/>
  <c r="G73" i="4"/>
  <c r="F73" i="4"/>
  <c r="R73" i="4"/>
  <c r="M80" i="4"/>
  <c r="J81" i="4"/>
  <c r="K81" i="4"/>
  <c r="B81" i="1"/>
  <c r="L81" i="1"/>
  <c r="N80" i="4"/>
  <c r="O80" i="4"/>
  <c r="P80" i="4"/>
  <c r="Q90" i="1"/>
  <c r="S89" i="1"/>
  <c r="L80" i="4"/>
  <c r="B80" i="4"/>
  <c r="Q88" i="4"/>
  <c r="S87" i="4"/>
  <c r="J82" i="1"/>
  <c r="M81" i="1"/>
  <c r="K82" i="1"/>
  <c r="N81" i="1"/>
  <c r="O81" i="1"/>
  <c r="P81" i="1"/>
  <c r="D74" i="4"/>
  <c r="E74" i="4"/>
  <c r="G74" i="4"/>
  <c r="F74" i="4"/>
  <c r="R74" i="4"/>
  <c r="F73" i="1"/>
  <c r="D73" i="1"/>
  <c r="E73" i="1"/>
  <c r="G73" i="1"/>
  <c r="R73" i="1"/>
  <c r="J83" i="1"/>
  <c r="M82" i="1"/>
  <c r="K83" i="1"/>
  <c r="Q89" i="4"/>
  <c r="S88" i="4"/>
  <c r="B81" i="4"/>
  <c r="L81" i="4"/>
  <c r="L82" i="1"/>
  <c r="B82" i="1"/>
  <c r="M81" i="4"/>
  <c r="K82" i="4"/>
  <c r="J82" i="4"/>
  <c r="Q91" i="1"/>
  <c r="S90" i="1"/>
  <c r="N82" i="1"/>
  <c r="O82" i="1"/>
  <c r="P82" i="1"/>
  <c r="N81" i="4"/>
  <c r="O81" i="4"/>
  <c r="P81" i="4"/>
  <c r="D74" i="1"/>
  <c r="E74" i="1"/>
  <c r="G74" i="1"/>
  <c r="F74" i="1"/>
  <c r="R74" i="1"/>
  <c r="F75" i="4"/>
  <c r="D75" i="4"/>
  <c r="E75" i="4"/>
  <c r="G75" i="4"/>
  <c r="R75" i="4"/>
  <c r="J83" i="4"/>
  <c r="M82" i="4"/>
  <c r="K83" i="4"/>
  <c r="L82" i="4"/>
  <c r="B82" i="4"/>
  <c r="S89" i="4"/>
  <c r="Q90" i="4"/>
  <c r="Q92" i="1"/>
  <c r="S91" i="1"/>
  <c r="N82" i="4"/>
  <c r="O82" i="4"/>
  <c r="P82" i="4"/>
  <c r="L83" i="1"/>
  <c r="B83" i="1"/>
  <c r="N83" i="1"/>
  <c r="O83" i="1"/>
  <c r="P83" i="1"/>
  <c r="J84" i="1"/>
  <c r="M83" i="1"/>
  <c r="K84" i="1"/>
  <c r="D76" i="4"/>
  <c r="E76" i="4"/>
  <c r="G76" i="4"/>
  <c r="F76" i="4"/>
  <c r="R76" i="4"/>
  <c r="F75" i="1"/>
  <c r="D75" i="1"/>
  <c r="E75" i="1"/>
  <c r="G75" i="1"/>
  <c r="R75" i="1"/>
  <c r="Q93" i="1"/>
  <c r="S92" i="1"/>
  <c r="S90" i="4"/>
  <c r="Q91" i="4"/>
  <c r="L84" i="1"/>
  <c r="B84" i="1"/>
  <c r="B83" i="4"/>
  <c r="L83" i="4"/>
  <c r="O84" i="1"/>
  <c r="P84" i="1"/>
  <c r="N84" i="1"/>
  <c r="J85" i="1"/>
  <c r="M84" i="1"/>
  <c r="K85" i="1"/>
  <c r="N83" i="4"/>
  <c r="O83" i="4"/>
  <c r="P83" i="4"/>
  <c r="J84" i="4"/>
  <c r="K84" i="4"/>
  <c r="M83" i="4"/>
  <c r="F76" i="1"/>
  <c r="D76" i="1"/>
  <c r="E76" i="1"/>
  <c r="G76" i="1"/>
  <c r="R76" i="1"/>
  <c r="F77" i="4"/>
  <c r="D77" i="4"/>
  <c r="E77" i="4"/>
  <c r="G77" i="4"/>
  <c r="R77" i="4"/>
  <c r="Q92" i="4"/>
  <c r="S91" i="4"/>
  <c r="N84" i="4"/>
  <c r="O84" i="4"/>
  <c r="P84" i="4"/>
  <c r="N85" i="1"/>
  <c r="O85" i="1"/>
  <c r="P85" i="1"/>
  <c r="M85" i="1"/>
  <c r="K86" i="1"/>
  <c r="J86" i="1"/>
  <c r="L84" i="4"/>
  <c r="B84" i="4"/>
  <c r="K85" i="4"/>
  <c r="M84" i="4"/>
  <c r="J85" i="4"/>
  <c r="L85" i="1"/>
  <c r="B85" i="1"/>
  <c r="Q94" i="1"/>
  <c r="S93" i="1"/>
  <c r="F78" i="4"/>
  <c r="D78" i="4"/>
  <c r="E78" i="4"/>
  <c r="G78" i="4"/>
  <c r="R78" i="4"/>
  <c r="D77" i="1"/>
  <c r="E77" i="1"/>
  <c r="G77" i="1"/>
  <c r="F77" i="1"/>
  <c r="R77" i="1"/>
  <c r="O86" i="1"/>
  <c r="P86" i="1"/>
  <c r="N86" i="1"/>
  <c r="J86" i="4"/>
  <c r="M85" i="4"/>
  <c r="K86" i="4"/>
  <c r="L85" i="4"/>
  <c r="B85" i="4"/>
  <c r="Q95" i="1"/>
  <c r="S94" i="1"/>
  <c r="J87" i="1"/>
  <c r="M86" i="1"/>
  <c r="K87" i="1"/>
  <c r="N85" i="4"/>
  <c r="O85" i="4"/>
  <c r="P85" i="4"/>
  <c r="L86" i="1"/>
  <c r="B86" i="1"/>
  <c r="Q93" i="4"/>
  <c r="S92" i="4"/>
  <c r="F79" i="4"/>
  <c r="D79" i="4"/>
  <c r="E79" i="4"/>
  <c r="G79" i="4"/>
  <c r="R79" i="4"/>
  <c r="F78" i="1"/>
  <c r="D78" i="1"/>
  <c r="E78" i="1"/>
  <c r="G78" i="1"/>
  <c r="R78" i="1"/>
  <c r="Q96" i="1"/>
  <c r="S95" i="1"/>
  <c r="B87" i="1"/>
  <c r="L87" i="1"/>
  <c r="B86" i="4"/>
  <c r="L86" i="4"/>
  <c r="N86" i="4"/>
  <c r="O86" i="4"/>
  <c r="P86" i="4"/>
  <c r="N87" i="1"/>
  <c r="O87" i="1"/>
  <c r="P87" i="1"/>
  <c r="J88" i="1"/>
  <c r="M87" i="1"/>
  <c r="K88" i="1"/>
  <c r="M86" i="4"/>
  <c r="J87" i="4"/>
  <c r="K87" i="4"/>
  <c r="S93" i="4"/>
  <c r="Q94" i="4"/>
  <c r="D79" i="1"/>
  <c r="E79" i="1"/>
  <c r="G79" i="1"/>
  <c r="F79" i="1"/>
  <c r="R79" i="1"/>
  <c r="F80" i="4"/>
  <c r="D80" i="4"/>
  <c r="E80" i="4"/>
  <c r="G80" i="4"/>
  <c r="R80" i="4"/>
  <c r="J88" i="4"/>
  <c r="M87" i="4"/>
  <c r="K88" i="4"/>
  <c r="N87" i="4"/>
  <c r="O87" i="4"/>
  <c r="P87" i="4"/>
  <c r="K89" i="1"/>
  <c r="M88" i="1"/>
  <c r="J89" i="1"/>
  <c r="N88" i="1"/>
  <c r="O88" i="1"/>
  <c r="P88" i="1"/>
  <c r="S94" i="4"/>
  <c r="Q95" i="4"/>
  <c r="L88" i="1"/>
  <c r="B88" i="1"/>
  <c r="B87" i="4"/>
  <c r="L87" i="4"/>
  <c r="Q97" i="1"/>
  <c r="S96" i="1"/>
  <c r="D80" i="1"/>
  <c r="E80" i="1"/>
  <c r="G80" i="1"/>
  <c r="F80" i="1"/>
  <c r="R80" i="1"/>
  <c r="K90" i="1"/>
  <c r="M89" i="1"/>
  <c r="J90" i="1"/>
  <c r="L89" i="1"/>
  <c r="B89" i="1"/>
  <c r="Q96" i="4"/>
  <c r="S95" i="4"/>
  <c r="B88" i="4"/>
  <c r="L88" i="4"/>
  <c r="N89" i="1"/>
  <c r="O89" i="1"/>
  <c r="P89" i="1"/>
  <c r="Q98" i="1"/>
  <c r="S97" i="1"/>
  <c r="N88" i="4"/>
  <c r="O88" i="4"/>
  <c r="P88" i="4"/>
  <c r="F81" i="4"/>
  <c r="D81" i="4"/>
  <c r="E81" i="4"/>
  <c r="G81" i="4"/>
  <c r="R81" i="4"/>
  <c r="M88" i="4"/>
  <c r="K89" i="4"/>
  <c r="J89" i="4"/>
  <c r="F82" i="4"/>
  <c r="D82" i="4"/>
  <c r="E82" i="4"/>
  <c r="G82" i="4"/>
  <c r="R82" i="4"/>
  <c r="D81" i="1"/>
  <c r="E81" i="1"/>
  <c r="G81" i="1"/>
  <c r="F81" i="1"/>
  <c r="R81" i="1"/>
  <c r="N90" i="1"/>
  <c r="O90" i="1"/>
  <c r="P90" i="1"/>
  <c r="L90" i="1"/>
  <c r="B90" i="1"/>
  <c r="J90" i="4"/>
  <c r="K90" i="4"/>
  <c r="L89" i="4"/>
  <c r="M89" i="4"/>
  <c r="B89" i="4"/>
  <c r="J91" i="1"/>
  <c r="M90" i="1"/>
  <c r="K91" i="1"/>
  <c r="Q97" i="4"/>
  <c r="S96" i="4"/>
  <c r="N89" i="4"/>
  <c r="O89" i="4"/>
  <c r="P89" i="4"/>
  <c r="Q99" i="1"/>
  <c r="S98" i="1"/>
  <c r="D82" i="1"/>
  <c r="E82" i="1"/>
  <c r="G82" i="1"/>
  <c r="F82" i="1"/>
  <c r="R82" i="1"/>
  <c r="F83" i="4"/>
  <c r="D83" i="4"/>
  <c r="E83" i="4"/>
  <c r="G83" i="4"/>
  <c r="R83" i="4"/>
  <c r="L90" i="4"/>
  <c r="B90" i="4"/>
  <c r="Q98" i="4"/>
  <c r="S97" i="4"/>
  <c r="J91" i="4"/>
  <c r="K91" i="4"/>
  <c r="M90" i="4"/>
  <c r="L91" i="1"/>
  <c r="B91" i="1"/>
  <c r="N90" i="4"/>
  <c r="O90" i="4"/>
  <c r="P90" i="4"/>
  <c r="N91" i="1"/>
  <c r="O91" i="1"/>
  <c r="P91" i="1"/>
  <c r="Q100" i="1"/>
  <c r="S99" i="1"/>
  <c r="J92" i="1"/>
  <c r="K92" i="1"/>
  <c r="M91" i="1"/>
  <c r="F84" i="4"/>
  <c r="D84" i="4"/>
  <c r="E84" i="4"/>
  <c r="G84" i="4"/>
  <c r="R84" i="4"/>
  <c r="E83" i="1"/>
  <c r="G83" i="1"/>
  <c r="F83" i="1"/>
  <c r="D83" i="1"/>
  <c r="R83" i="1"/>
  <c r="N91" i="4"/>
  <c r="O91" i="4"/>
  <c r="P91" i="4"/>
  <c r="N92" i="1"/>
  <c r="O92" i="1"/>
  <c r="P92" i="1"/>
  <c r="L92" i="1"/>
  <c r="B92" i="1"/>
  <c r="R98" i="4"/>
  <c r="S98" i="4"/>
  <c r="Q99" i="4"/>
  <c r="L91" i="4"/>
  <c r="B91" i="4"/>
  <c r="M91" i="4"/>
  <c r="K92" i="4"/>
  <c r="J92" i="4"/>
  <c r="J93" i="1"/>
  <c r="M92" i="1"/>
  <c r="K93" i="1"/>
  <c r="Q101" i="1"/>
  <c r="S100" i="1"/>
  <c r="D85" i="4"/>
  <c r="E85" i="4"/>
  <c r="G85" i="4"/>
  <c r="F85" i="4"/>
  <c r="R85" i="4"/>
  <c r="K94" i="1"/>
  <c r="M93" i="1"/>
  <c r="J94" i="1"/>
  <c r="M92" i="4"/>
  <c r="K93" i="4"/>
  <c r="J93" i="4"/>
  <c r="N92" i="4"/>
  <c r="O92" i="4"/>
  <c r="P92" i="4"/>
  <c r="N93" i="1"/>
  <c r="O93" i="1"/>
  <c r="P93" i="1"/>
  <c r="L92" i="4"/>
  <c r="B92" i="4"/>
  <c r="F84" i="1"/>
  <c r="D84" i="1"/>
  <c r="E84" i="1"/>
  <c r="G84" i="1"/>
  <c r="R84" i="1"/>
  <c r="Q102" i="1"/>
  <c r="S101" i="1"/>
  <c r="L93" i="1"/>
  <c r="B93" i="1"/>
  <c r="Q100" i="4"/>
  <c r="S99" i="4"/>
  <c r="D85" i="1"/>
  <c r="E85" i="1"/>
  <c r="G85" i="1"/>
  <c r="F85" i="1"/>
  <c r="R85" i="1"/>
  <c r="D86" i="4"/>
  <c r="E86" i="4"/>
  <c r="G86" i="4"/>
  <c r="F86" i="4"/>
  <c r="R86" i="4"/>
  <c r="Q103" i="1"/>
  <c r="S102" i="1"/>
  <c r="N94" i="1"/>
  <c r="O94" i="1"/>
  <c r="P94" i="1"/>
  <c r="J94" i="4"/>
  <c r="M93" i="4"/>
  <c r="K94" i="4"/>
  <c r="N93" i="4"/>
  <c r="O93" i="4"/>
  <c r="P93" i="4"/>
  <c r="J95" i="1"/>
  <c r="M94" i="1"/>
  <c r="K95" i="1"/>
  <c r="B94" i="1"/>
  <c r="L94" i="1"/>
  <c r="Q101" i="4"/>
  <c r="S100" i="4"/>
  <c r="L93" i="4"/>
  <c r="B93" i="4"/>
  <c r="N94" i="4"/>
  <c r="O94" i="4"/>
  <c r="P94" i="4"/>
  <c r="F87" i="4"/>
  <c r="D87" i="4"/>
  <c r="E87" i="4"/>
  <c r="G87" i="4"/>
  <c r="R87" i="4"/>
  <c r="B95" i="1"/>
  <c r="L95" i="1"/>
  <c r="N95" i="1"/>
  <c r="O95" i="1"/>
  <c r="P95" i="1"/>
  <c r="K96" i="1"/>
  <c r="M95" i="1"/>
  <c r="J96" i="1"/>
  <c r="S101" i="4"/>
  <c r="Q102" i="4"/>
  <c r="B94" i="4"/>
  <c r="L94" i="4"/>
  <c r="K95" i="4"/>
  <c r="M94" i="4"/>
  <c r="J95" i="4"/>
  <c r="F86" i="1"/>
  <c r="D86" i="1"/>
  <c r="E86" i="1"/>
  <c r="G86" i="1"/>
  <c r="R86" i="1"/>
  <c r="Q104" i="1"/>
  <c r="S103" i="1"/>
  <c r="S102" i="4"/>
  <c r="Q103" i="4"/>
  <c r="D88" i="4"/>
  <c r="E88" i="4"/>
  <c r="G88" i="4"/>
  <c r="F88" i="4"/>
  <c r="R88" i="4"/>
  <c r="N96" i="1"/>
  <c r="O96" i="1"/>
  <c r="P96" i="1"/>
  <c r="D87" i="1"/>
  <c r="E87" i="1"/>
  <c r="G87" i="1"/>
  <c r="F87" i="1"/>
  <c r="R87" i="1"/>
  <c r="K96" i="4"/>
  <c r="J96" i="4"/>
  <c r="M95" i="4"/>
  <c r="N95" i="4"/>
  <c r="O95" i="4"/>
  <c r="P95" i="4"/>
  <c r="L95" i="4"/>
  <c r="B95" i="4"/>
  <c r="L96" i="1"/>
  <c r="B96" i="1"/>
  <c r="K97" i="1"/>
  <c r="J97" i="1"/>
  <c r="M96" i="1"/>
  <c r="Q105" i="1"/>
  <c r="S104" i="1"/>
  <c r="F88" i="1"/>
  <c r="D88" i="1"/>
  <c r="E88" i="1"/>
  <c r="G88" i="1"/>
  <c r="R88" i="1"/>
  <c r="N96" i="4"/>
  <c r="O96" i="4"/>
  <c r="P96" i="4"/>
  <c r="L97" i="1"/>
  <c r="B97" i="1"/>
  <c r="K97" i="4"/>
  <c r="J97" i="4"/>
  <c r="M96" i="4"/>
  <c r="J98" i="1"/>
  <c r="M97" i="1"/>
  <c r="K98" i="1"/>
  <c r="L96" i="4"/>
  <c r="B96" i="4"/>
  <c r="F89" i="4"/>
  <c r="D89" i="4"/>
  <c r="E89" i="4"/>
  <c r="G89" i="4"/>
  <c r="R89" i="4"/>
  <c r="Q106" i="1"/>
  <c r="S105" i="1"/>
  <c r="Q104" i="4"/>
  <c r="S103" i="4"/>
  <c r="N97" i="1"/>
  <c r="O97" i="1"/>
  <c r="P97" i="1"/>
  <c r="F89" i="1"/>
  <c r="D89" i="1"/>
  <c r="E89" i="1"/>
  <c r="G89" i="1"/>
  <c r="R89" i="1"/>
  <c r="F90" i="4"/>
  <c r="D90" i="4"/>
  <c r="E90" i="4"/>
  <c r="G90" i="4"/>
  <c r="R90" i="4"/>
  <c r="N98" i="1"/>
  <c r="O98" i="1"/>
  <c r="P98" i="1"/>
  <c r="J99" i="1"/>
  <c r="M98" i="1"/>
  <c r="K99" i="1"/>
  <c r="N97" i="4"/>
  <c r="O97" i="4"/>
  <c r="P97" i="4"/>
  <c r="Q107" i="1"/>
  <c r="S106" i="1"/>
  <c r="M97" i="4"/>
  <c r="K98" i="4"/>
  <c r="J98" i="4"/>
  <c r="S104" i="4"/>
  <c r="Q105" i="4"/>
  <c r="L98" i="1"/>
  <c r="B98" i="1"/>
  <c r="B97" i="4"/>
  <c r="L97" i="4"/>
  <c r="F91" i="4"/>
  <c r="D91" i="4"/>
  <c r="E91" i="4"/>
  <c r="G91" i="4"/>
  <c r="R91" i="4"/>
  <c r="D90" i="1"/>
  <c r="E90" i="1"/>
  <c r="G90" i="1"/>
  <c r="F90" i="1"/>
  <c r="R90" i="1"/>
  <c r="S105" i="4"/>
  <c r="Q106" i="4"/>
  <c r="S107" i="1"/>
  <c r="Q108" i="1"/>
  <c r="L98" i="4"/>
  <c r="B98" i="4"/>
  <c r="O99" i="1"/>
  <c r="P99" i="1"/>
  <c r="N99" i="1"/>
  <c r="N98" i="4"/>
  <c r="O98" i="4"/>
  <c r="P98" i="4"/>
  <c r="J100" i="1"/>
  <c r="M99" i="1"/>
  <c r="K100" i="1"/>
  <c r="M98" i="4"/>
  <c r="J99" i="4"/>
  <c r="K99" i="4"/>
  <c r="L99" i="1"/>
  <c r="B99" i="1"/>
  <c r="F91" i="1"/>
  <c r="D91" i="1"/>
  <c r="E91" i="1"/>
  <c r="G91" i="1"/>
  <c r="R91" i="1"/>
  <c r="F92" i="4"/>
  <c r="D92" i="4"/>
  <c r="E92" i="4"/>
  <c r="G92" i="4"/>
  <c r="R92" i="4"/>
  <c r="N99" i="4"/>
  <c r="O99" i="4"/>
  <c r="P99" i="4"/>
  <c r="N100" i="1"/>
  <c r="O100" i="1"/>
  <c r="P100" i="1"/>
  <c r="J101" i="1"/>
  <c r="M100" i="1"/>
  <c r="K101" i="1"/>
  <c r="Q109" i="1"/>
  <c r="S108" i="1"/>
  <c r="L100" i="1"/>
  <c r="B100" i="1"/>
  <c r="Q107" i="4"/>
  <c r="S106" i="4"/>
  <c r="B99" i="4"/>
  <c r="L99" i="4"/>
  <c r="J100" i="4"/>
  <c r="M99" i="4"/>
  <c r="K100" i="4"/>
  <c r="D93" i="4"/>
  <c r="E93" i="4"/>
  <c r="G93" i="4"/>
  <c r="F93" i="4"/>
  <c r="R93" i="4"/>
  <c r="D92" i="1"/>
  <c r="E92" i="1"/>
  <c r="G92" i="1"/>
  <c r="F92" i="1"/>
  <c r="R92" i="1"/>
  <c r="Q110" i="1"/>
  <c r="S109" i="1"/>
  <c r="L101" i="1"/>
  <c r="B101" i="1"/>
  <c r="Q108" i="4"/>
  <c r="S107" i="4"/>
  <c r="M101" i="1"/>
  <c r="K102" i="1"/>
  <c r="J102" i="1"/>
  <c r="L100" i="4"/>
  <c r="M100" i="4"/>
  <c r="B100" i="4"/>
  <c r="O101" i="1"/>
  <c r="P101" i="1"/>
  <c r="N101" i="1"/>
  <c r="N100" i="4"/>
  <c r="O100" i="4"/>
  <c r="P100" i="4"/>
  <c r="K101" i="4"/>
  <c r="J101" i="4"/>
  <c r="D94" i="4"/>
  <c r="E94" i="4"/>
  <c r="G94" i="4"/>
  <c r="F94" i="4"/>
  <c r="R94" i="4"/>
  <c r="D93" i="1"/>
  <c r="E93" i="1"/>
  <c r="G93" i="1"/>
  <c r="F93" i="1"/>
  <c r="R93" i="1"/>
  <c r="N101" i="4"/>
  <c r="O101" i="4"/>
  <c r="P101" i="4"/>
  <c r="K102" i="4"/>
  <c r="M101" i="4"/>
  <c r="J102" i="4"/>
  <c r="M102" i="1"/>
  <c r="J103" i="1"/>
  <c r="K103" i="1"/>
  <c r="Q109" i="4"/>
  <c r="S108" i="4"/>
  <c r="B101" i="4"/>
  <c r="L101" i="4"/>
  <c r="L102" i="1"/>
  <c r="B102" i="1"/>
  <c r="O102" i="1"/>
  <c r="P102" i="1"/>
  <c r="N102" i="1"/>
  <c r="Q111" i="1"/>
  <c r="S110" i="1"/>
  <c r="F94" i="1"/>
  <c r="D94" i="1"/>
  <c r="E94" i="1"/>
  <c r="G94" i="1"/>
  <c r="R94" i="1"/>
  <c r="D95" i="4"/>
  <c r="F95" i="4"/>
  <c r="E95" i="4"/>
  <c r="G95" i="4"/>
  <c r="R95" i="4"/>
  <c r="M103" i="1"/>
  <c r="J104" i="1"/>
  <c r="K104" i="1"/>
  <c r="N102" i="4"/>
  <c r="O102" i="4"/>
  <c r="P102" i="4"/>
  <c r="B103" i="1"/>
  <c r="L103" i="1"/>
  <c r="B102" i="4"/>
  <c r="L102" i="4"/>
  <c r="N103" i="1"/>
  <c r="O103" i="1"/>
  <c r="P103" i="1"/>
  <c r="K103" i="4"/>
  <c r="J103" i="4"/>
  <c r="M102" i="4"/>
  <c r="Q112" i="1"/>
  <c r="S111" i="1"/>
  <c r="Q110" i="4"/>
  <c r="S109" i="4"/>
  <c r="D95" i="1"/>
  <c r="E95" i="1"/>
  <c r="G95" i="1"/>
  <c r="F95" i="1"/>
  <c r="R95" i="1"/>
  <c r="Q113" i="1"/>
  <c r="S112" i="1"/>
  <c r="F96" i="4"/>
  <c r="D96" i="4"/>
  <c r="E96" i="4"/>
  <c r="G96" i="4"/>
  <c r="R96" i="4"/>
  <c r="L103" i="4"/>
  <c r="B103" i="4"/>
  <c r="L104" i="1"/>
  <c r="B104" i="1"/>
  <c r="N103" i="4"/>
  <c r="O103" i="4"/>
  <c r="P103" i="4"/>
  <c r="M103" i="4"/>
  <c r="K104" i="4"/>
  <c r="J104" i="4"/>
  <c r="Q111" i="4"/>
  <c r="S110" i="4"/>
  <c r="K105" i="1"/>
  <c r="J105" i="1"/>
  <c r="M104" i="1"/>
  <c r="O104" i="1"/>
  <c r="P104" i="1"/>
  <c r="N104" i="1"/>
  <c r="D97" i="4"/>
  <c r="R97" i="4"/>
  <c r="D96" i="1"/>
  <c r="E96" i="1"/>
  <c r="G96" i="1"/>
  <c r="F96" i="1"/>
  <c r="R96" i="1"/>
  <c r="J106" i="1"/>
  <c r="K106" i="1"/>
  <c r="M105" i="1"/>
  <c r="L105" i="1"/>
  <c r="B105" i="1"/>
  <c r="Q112" i="4"/>
  <c r="S111" i="4"/>
  <c r="S113" i="1"/>
  <c r="Q114" i="1"/>
  <c r="M104" i="4"/>
  <c r="K105" i="4"/>
  <c r="J105" i="4"/>
  <c r="L104" i="4"/>
  <c r="B104" i="4"/>
  <c r="O105" i="1"/>
  <c r="P105" i="1"/>
  <c r="N105" i="1"/>
  <c r="N104" i="4"/>
  <c r="O104" i="4"/>
  <c r="P104" i="4"/>
  <c r="E97" i="4"/>
  <c r="G97" i="4"/>
  <c r="D98" i="4"/>
  <c r="J106" i="4"/>
  <c r="K106" i="4"/>
  <c r="M105" i="4"/>
  <c r="N105" i="4"/>
  <c r="O105" i="4"/>
  <c r="P105" i="4"/>
  <c r="N106" i="1"/>
  <c r="O106" i="1"/>
  <c r="P106" i="1"/>
  <c r="Q113" i="4"/>
  <c r="S112" i="4"/>
  <c r="B105" i="4"/>
  <c r="L105" i="4"/>
  <c r="Q115" i="1"/>
  <c r="S114" i="1"/>
  <c r="L106" i="1"/>
  <c r="B106" i="1"/>
  <c r="D97" i="1"/>
  <c r="E97" i="1"/>
  <c r="G97" i="1"/>
  <c r="F97" i="1"/>
  <c r="R97" i="1"/>
  <c r="J107" i="1"/>
  <c r="K107" i="1"/>
  <c r="M106" i="1"/>
  <c r="E98" i="4"/>
  <c r="G98" i="4"/>
  <c r="F98" i="4"/>
  <c r="E99" i="4"/>
  <c r="G99" i="4"/>
  <c r="D98" i="1"/>
  <c r="E98" i="1"/>
  <c r="G98" i="1"/>
  <c r="F98" i="1"/>
  <c r="R98" i="1"/>
  <c r="D99" i="4"/>
  <c r="R99" i="4"/>
  <c r="N107" i="1"/>
  <c r="O107" i="1"/>
  <c r="P107" i="1"/>
  <c r="Q114" i="4"/>
  <c r="S113" i="4"/>
  <c r="N106" i="4"/>
  <c r="O106" i="4"/>
  <c r="P106" i="4"/>
  <c r="L107" i="1"/>
  <c r="B107" i="1"/>
  <c r="L106" i="4"/>
  <c r="B106" i="4"/>
  <c r="Q116" i="1"/>
  <c r="S115" i="1"/>
  <c r="J108" i="1"/>
  <c r="M107" i="1"/>
  <c r="K108" i="1"/>
  <c r="K107" i="4"/>
  <c r="J107" i="4"/>
  <c r="M106" i="4"/>
  <c r="F99" i="4"/>
  <c r="F99" i="1"/>
  <c r="D99" i="1"/>
  <c r="E99" i="1"/>
  <c r="G99" i="1"/>
  <c r="R99" i="1"/>
  <c r="J109" i="1"/>
  <c r="M108" i="1"/>
  <c r="K109" i="1"/>
  <c r="D100" i="4"/>
  <c r="F100" i="4"/>
  <c r="E100" i="4"/>
  <c r="G100" i="4"/>
  <c r="R100" i="4"/>
  <c r="N107" i="4"/>
  <c r="O107" i="4"/>
  <c r="P107" i="4"/>
  <c r="Q117" i="1"/>
  <c r="S116" i="1"/>
  <c r="S114" i="4"/>
  <c r="Q115" i="4"/>
  <c r="N108" i="1"/>
  <c r="O108" i="1"/>
  <c r="P108" i="1"/>
  <c r="J108" i="4"/>
  <c r="M107" i="4"/>
  <c r="K108" i="4"/>
  <c r="L107" i="4"/>
  <c r="B107" i="4"/>
  <c r="L108" i="1"/>
  <c r="B108" i="1"/>
  <c r="F100" i="1"/>
  <c r="D100" i="1"/>
  <c r="E100" i="1"/>
  <c r="G100" i="1"/>
  <c r="R100" i="1"/>
  <c r="B108" i="4"/>
  <c r="L108" i="4"/>
  <c r="N109" i="1"/>
  <c r="O109" i="1"/>
  <c r="P109" i="1"/>
  <c r="J110" i="1"/>
  <c r="M109" i="1"/>
  <c r="K110" i="1"/>
  <c r="K109" i="4"/>
  <c r="J109" i="4"/>
  <c r="M108" i="4"/>
  <c r="L109" i="1"/>
  <c r="B109" i="1"/>
  <c r="Q118" i="1"/>
  <c r="S117" i="1"/>
  <c r="S115" i="4"/>
  <c r="Q116" i="4"/>
  <c r="N108" i="4"/>
  <c r="O108" i="4"/>
  <c r="P108" i="4"/>
  <c r="E101" i="4"/>
  <c r="G101" i="4"/>
  <c r="D101" i="4"/>
  <c r="F101" i="4"/>
  <c r="R101" i="4"/>
  <c r="D101" i="1"/>
  <c r="E101" i="1"/>
  <c r="G101" i="1"/>
  <c r="F101" i="1"/>
  <c r="R101" i="1"/>
  <c r="B110" i="1"/>
  <c r="L110" i="1"/>
  <c r="N109" i="4"/>
  <c r="O109" i="4"/>
  <c r="P109" i="4"/>
  <c r="K110" i="4"/>
  <c r="M109" i="4"/>
  <c r="J110" i="4"/>
  <c r="B109" i="4"/>
  <c r="L109" i="4"/>
  <c r="D102" i="4"/>
  <c r="E102" i="4"/>
  <c r="G102" i="4"/>
  <c r="R102" i="4"/>
  <c r="N110" i="1"/>
  <c r="O110" i="1"/>
  <c r="P110" i="1"/>
  <c r="S116" i="4"/>
  <c r="Q117" i="4"/>
  <c r="Q119" i="1"/>
  <c r="S118" i="1"/>
  <c r="M110" i="1"/>
  <c r="K111" i="1"/>
  <c r="J111" i="1"/>
  <c r="F102" i="4"/>
  <c r="F102" i="1"/>
  <c r="D102" i="1"/>
  <c r="E102" i="1"/>
  <c r="G102" i="1"/>
  <c r="R102" i="1"/>
  <c r="Q120" i="1"/>
  <c r="S119" i="1"/>
  <c r="E103" i="4"/>
  <c r="G103" i="4"/>
  <c r="D103" i="4"/>
  <c r="F103" i="4"/>
  <c r="R103" i="4"/>
  <c r="J112" i="1"/>
  <c r="M111" i="1"/>
  <c r="K112" i="1"/>
  <c r="M110" i="4"/>
  <c r="K111" i="4"/>
  <c r="J111" i="4"/>
  <c r="S117" i="4"/>
  <c r="Q118" i="4"/>
  <c r="L111" i="1"/>
  <c r="B111" i="1"/>
  <c r="O111" i="1"/>
  <c r="P111" i="1"/>
  <c r="N111" i="1"/>
  <c r="N110" i="4"/>
  <c r="O110" i="4"/>
  <c r="P110" i="4"/>
  <c r="L110" i="4"/>
  <c r="B110" i="4"/>
  <c r="D103" i="1"/>
  <c r="E103" i="1"/>
  <c r="G103" i="1"/>
  <c r="F103" i="1"/>
  <c r="R103" i="1"/>
  <c r="M111" i="4"/>
  <c r="K112" i="4"/>
  <c r="J112" i="4"/>
  <c r="L111" i="4"/>
  <c r="B111" i="4"/>
  <c r="E104" i="4"/>
  <c r="G104" i="4"/>
  <c r="D104" i="4"/>
  <c r="F104" i="4"/>
  <c r="R104" i="4"/>
  <c r="N112" i="1"/>
  <c r="O112" i="1"/>
  <c r="P112" i="1"/>
  <c r="Q121" i="1"/>
  <c r="S120" i="1"/>
  <c r="Q119" i="4"/>
  <c r="S118" i="4"/>
  <c r="J113" i="1"/>
  <c r="M112" i="1"/>
  <c r="K113" i="1"/>
  <c r="N111" i="4"/>
  <c r="O111" i="4"/>
  <c r="P111" i="4"/>
  <c r="B112" i="1"/>
  <c r="L112" i="1"/>
  <c r="F104" i="1"/>
  <c r="D104" i="1"/>
  <c r="E104" i="1"/>
  <c r="G104" i="1"/>
  <c r="R104" i="1"/>
  <c r="N113" i="1"/>
  <c r="O113" i="1"/>
  <c r="P113" i="1"/>
  <c r="J114" i="1"/>
  <c r="M113" i="1"/>
  <c r="K114" i="1"/>
  <c r="M112" i="4"/>
  <c r="K113" i="4"/>
  <c r="J113" i="4"/>
  <c r="Q122" i="1"/>
  <c r="S121" i="1"/>
  <c r="B112" i="4"/>
  <c r="L112" i="4"/>
  <c r="Q120" i="4"/>
  <c r="S119" i="4"/>
  <c r="E105" i="4"/>
  <c r="G105" i="4"/>
  <c r="D105" i="4"/>
  <c r="F105" i="4"/>
  <c r="R105" i="4"/>
  <c r="B113" i="1"/>
  <c r="L113" i="1"/>
  <c r="N112" i="4"/>
  <c r="O112" i="4"/>
  <c r="P112" i="4"/>
  <c r="F105" i="1"/>
  <c r="D105" i="1"/>
  <c r="E105" i="1"/>
  <c r="G105" i="1"/>
  <c r="R105" i="1"/>
  <c r="N114" i="1"/>
  <c r="O114" i="1"/>
  <c r="P114" i="1"/>
  <c r="K115" i="1"/>
  <c r="J115" i="1"/>
  <c r="Q123" i="1"/>
  <c r="S122" i="1"/>
  <c r="K114" i="4"/>
  <c r="M113" i="4"/>
  <c r="J114" i="4"/>
  <c r="Q121" i="4"/>
  <c r="S120" i="4"/>
  <c r="E106" i="4"/>
  <c r="G106" i="4"/>
  <c r="D106" i="4"/>
  <c r="R106" i="4"/>
  <c r="B113" i="4"/>
  <c r="L113" i="4"/>
  <c r="N113" i="4"/>
  <c r="O113" i="4"/>
  <c r="P113" i="4"/>
  <c r="B114" i="1"/>
  <c r="L114" i="1"/>
  <c r="M114" i="1"/>
  <c r="F106" i="4"/>
  <c r="E107" i="4"/>
  <c r="G107" i="4"/>
  <c r="N115" i="1"/>
  <c r="O115" i="1"/>
  <c r="P115" i="1"/>
  <c r="F106" i="1"/>
  <c r="D106" i="1"/>
  <c r="E106" i="1"/>
  <c r="G106" i="1"/>
  <c r="R106" i="1"/>
  <c r="Q122" i="4"/>
  <c r="S121" i="4"/>
  <c r="K115" i="4"/>
  <c r="J115" i="4"/>
  <c r="M114" i="4"/>
  <c r="D107" i="4"/>
  <c r="R107" i="4"/>
  <c r="N114" i="4"/>
  <c r="O114" i="4"/>
  <c r="P114" i="4"/>
  <c r="L114" i="4"/>
  <c r="B114" i="4"/>
  <c r="Q124" i="1"/>
  <c r="S123" i="1"/>
  <c r="J116" i="1"/>
  <c r="K116" i="1"/>
  <c r="M115" i="1"/>
  <c r="L115" i="1"/>
  <c r="B115" i="1"/>
  <c r="F107" i="4"/>
  <c r="E108" i="4"/>
  <c r="G108" i="4"/>
  <c r="F107" i="1"/>
  <c r="D107" i="1"/>
  <c r="E107" i="1"/>
  <c r="G107" i="1"/>
  <c r="R107" i="1"/>
  <c r="N115" i="4"/>
  <c r="O115" i="4"/>
  <c r="P115" i="4"/>
  <c r="Q123" i="4"/>
  <c r="S122" i="4"/>
  <c r="D108" i="4"/>
  <c r="R108" i="4"/>
  <c r="Q125" i="1"/>
  <c r="S124" i="1"/>
  <c r="J116" i="4"/>
  <c r="K116" i="4"/>
  <c r="M115" i="4"/>
  <c r="M116" i="1"/>
  <c r="K117" i="1"/>
  <c r="J117" i="1"/>
  <c r="N116" i="1"/>
  <c r="O116" i="1"/>
  <c r="P116" i="1"/>
  <c r="L115" i="4"/>
  <c r="B115" i="4"/>
  <c r="L116" i="1"/>
  <c r="B116" i="1"/>
  <c r="F108" i="4"/>
  <c r="F108" i="1"/>
  <c r="D108" i="1"/>
  <c r="E108" i="1"/>
  <c r="G108" i="1"/>
  <c r="R108" i="1"/>
  <c r="Q124" i="4"/>
  <c r="S123" i="4"/>
  <c r="J118" i="1"/>
  <c r="K118" i="1"/>
  <c r="M117" i="1"/>
  <c r="L117" i="1"/>
  <c r="B117" i="1"/>
  <c r="N117" i="1"/>
  <c r="O117" i="1"/>
  <c r="P117" i="1"/>
  <c r="D109" i="4"/>
  <c r="E109" i="4"/>
  <c r="G109" i="4"/>
  <c r="R109" i="4"/>
  <c r="Q126" i="1"/>
  <c r="S125" i="1"/>
  <c r="N116" i="4"/>
  <c r="O116" i="4"/>
  <c r="P116" i="4"/>
  <c r="L116" i="4"/>
  <c r="B116" i="4"/>
  <c r="K117" i="4"/>
  <c r="J117" i="4"/>
  <c r="M116" i="4"/>
  <c r="F109" i="4"/>
  <c r="E110" i="4"/>
  <c r="G110" i="4"/>
  <c r="F109" i="1"/>
  <c r="D109" i="1"/>
  <c r="E109" i="1"/>
  <c r="G109" i="1"/>
  <c r="R109" i="1"/>
  <c r="M118" i="1"/>
  <c r="K119" i="1"/>
  <c r="J119" i="1"/>
  <c r="N117" i="4"/>
  <c r="O117" i="4"/>
  <c r="P117" i="4"/>
  <c r="Q125" i="4"/>
  <c r="S124" i="4"/>
  <c r="L117" i="4"/>
  <c r="B117" i="4"/>
  <c r="N118" i="1"/>
  <c r="O118" i="1"/>
  <c r="P118" i="1"/>
  <c r="J118" i="4"/>
  <c r="K118" i="4"/>
  <c r="M117" i="4"/>
  <c r="Q127" i="1"/>
  <c r="S126" i="1"/>
  <c r="D110" i="4"/>
  <c r="R110" i="4"/>
  <c r="L118" i="1"/>
  <c r="B118" i="1"/>
  <c r="F110" i="4"/>
  <c r="F110" i="1"/>
  <c r="D110" i="1"/>
  <c r="E110" i="1"/>
  <c r="G110" i="1"/>
  <c r="R110" i="1"/>
  <c r="N119" i="1"/>
  <c r="O119" i="1"/>
  <c r="P119" i="1"/>
  <c r="Q128" i="1"/>
  <c r="S127" i="1"/>
  <c r="N118" i="4"/>
  <c r="O118" i="4"/>
  <c r="P118" i="4"/>
  <c r="S125" i="4"/>
  <c r="Q126" i="4"/>
  <c r="L119" i="1"/>
  <c r="B119" i="1"/>
  <c r="M119" i="1"/>
  <c r="J120" i="1"/>
  <c r="K120" i="1"/>
  <c r="L118" i="4"/>
  <c r="B118" i="4"/>
  <c r="D111" i="4"/>
  <c r="E111" i="4"/>
  <c r="G111" i="4"/>
  <c r="R111" i="4"/>
  <c r="M118" i="4"/>
  <c r="K119" i="4"/>
  <c r="J119" i="4"/>
  <c r="F111" i="4"/>
  <c r="D111" i="1"/>
  <c r="E111" i="1"/>
  <c r="G111" i="1"/>
  <c r="F111" i="1"/>
  <c r="R111" i="1"/>
  <c r="Q129" i="1"/>
  <c r="S128" i="1"/>
  <c r="L119" i="4"/>
  <c r="B119" i="4"/>
  <c r="D112" i="4"/>
  <c r="F112" i="4"/>
  <c r="E112" i="4"/>
  <c r="G112" i="4"/>
  <c r="R112" i="4"/>
  <c r="S126" i="4"/>
  <c r="Q127" i="4"/>
  <c r="K120" i="4"/>
  <c r="J120" i="4"/>
  <c r="M119" i="4"/>
  <c r="L120" i="1"/>
  <c r="B120" i="1"/>
  <c r="N119" i="4"/>
  <c r="O119" i="4"/>
  <c r="P119" i="4"/>
  <c r="J121" i="1"/>
  <c r="K121" i="1"/>
  <c r="M120" i="1"/>
  <c r="O120" i="1"/>
  <c r="P120" i="1"/>
  <c r="N120" i="1"/>
  <c r="Q128" i="4"/>
  <c r="S127" i="4"/>
  <c r="K122" i="1"/>
  <c r="M121" i="1"/>
  <c r="J122" i="1"/>
  <c r="S129" i="1"/>
  <c r="Q130" i="1"/>
  <c r="D113" i="4"/>
  <c r="E113" i="4"/>
  <c r="G113" i="4"/>
  <c r="R113" i="4"/>
  <c r="N121" i="1"/>
  <c r="O121" i="1"/>
  <c r="P121" i="1"/>
  <c r="F112" i="1"/>
  <c r="D112" i="1"/>
  <c r="E112" i="1"/>
  <c r="G112" i="1"/>
  <c r="R112" i="1"/>
  <c r="N120" i="4"/>
  <c r="O120" i="4"/>
  <c r="P120" i="4"/>
  <c r="K121" i="4"/>
  <c r="J121" i="4"/>
  <c r="M120" i="4"/>
  <c r="B121" i="1"/>
  <c r="L121" i="1"/>
  <c r="B120" i="4"/>
  <c r="L120" i="4"/>
  <c r="F113" i="4"/>
  <c r="D113" i="1"/>
  <c r="E113" i="1"/>
  <c r="G113" i="1"/>
  <c r="F113" i="1"/>
  <c r="R113" i="1"/>
  <c r="M122" i="1"/>
  <c r="K123" i="1"/>
  <c r="J123" i="1"/>
  <c r="N121" i="4"/>
  <c r="O121" i="4"/>
  <c r="P121" i="4"/>
  <c r="Q131" i="1"/>
  <c r="S130" i="1"/>
  <c r="N122" i="1"/>
  <c r="O122" i="1"/>
  <c r="P122" i="1"/>
  <c r="D114" i="4"/>
  <c r="E114" i="4"/>
  <c r="G114" i="4"/>
  <c r="R114" i="4"/>
  <c r="L122" i="1"/>
  <c r="B122" i="1"/>
  <c r="B121" i="4"/>
  <c r="L121" i="4"/>
  <c r="J122" i="4"/>
  <c r="K122" i="4"/>
  <c r="M121" i="4"/>
  <c r="Q129" i="4"/>
  <c r="S128" i="4"/>
  <c r="F114" i="4"/>
  <c r="E115" i="4"/>
  <c r="G115" i="4"/>
  <c r="B123" i="1"/>
  <c r="L123" i="1"/>
  <c r="L122" i="4"/>
  <c r="B122" i="4"/>
  <c r="N123" i="1"/>
  <c r="O123" i="1"/>
  <c r="P123" i="1"/>
  <c r="K123" i="4"/>
  <c r="J123" i="4"/>
  <c r="M122" i="4"/>
  <c r="Q130" i="4"/>
  <c r="S129" i="4"/>
  <c r="Q132" i="1"/>
  <c r="S131" i="1"/>
  <c r="E114" i="1"/>
  <c r="G114" i="1"/>
  <c r="F114" i="1"/>
  <c r="D114" i="1"/>
  <c r="R114" i="1"/>
  <c r="K124" i="1"/>
  <c r="M123" i="1"/>
  <c r="J124" i="1"/>
  <c r="N122" i="4"/>
  <c r="O122" i="4"/>
  <c r="P122" i="4"/>
  <c r="D115" i="4"/>
  <c r="R115" i="4"/>
  <c r="N124" i="1"/>
  <c r="O124" i="1"/>
  <c r="P124" i="1"/>
  <c r="S132" i="1"/>
  <c r="Q133" i="1"/>
  <c r="B124" i="1"/>
  <c r="L124" i="1"/>
  <c r="L123" i="4"/>
  <c r="B123" i="4"/>
  <c r="K124" i="4"/>
  <c r="M123" i="4"/>
  <c r="J124" i="4"/>
  <c r="F115" i="4"/>
  <c r="E116" i="4"/>
  <c r="G116" i="4"/>
  <c r="Q131" i="4"/>
  <c r="S130" i="4"/>
  <c r="D115" i="1"/>
  <c r="E115" i="1"/>
  <c r="G115" i="1"/>
  <c r="F115" i="1"/>
  <c r="R115" i="1"/>
  <c r="J125" i="1"/>
  <c r="M124" i="1"/>
  <c r="K125" i="1"/>
  <c r="D116" i="4"/>
  <c r="R116" i="4"/>
  <c r="N123" i="4"/>
  <c r="O123" i="4"/>
  <c r="P123" i="4"/>
  <c r="F116" i="4"/>
  <c r="D117" i="4"/>
  <c r="F117" i="4"/>
  <c r="E117" i="4"/>
  <c r="G117" i="4"/>
  <c r="R117" i="4"/>
  <c r="L125" i="1"/>
  <c r="B125" i="1"/>
  <c r="N125" i="1"/>
  <c r="O125" i="1"/>
  <c r="P125" i="1"/>
  <c r="S131" i="4"/>
  <c r="Q132" i="4"/>
  <c r="J126" i="1"/>
  <c r="M125" i="1"/>
  <c r="K126" i="1"/>
  <c r="J125" i="4"/>
  <c r="M124" i="4"/>
  <c r="K125" i="4"/>
  <c r="Q134" i="1"/>
  <c r="S133" i="1"/>
  <c r="N124" i="4"/>
  <c r="O124" i="4"/>
  <c r="P124" i="4"/>
  <c r="D116" i="1"/>
  <c r="E116" i="1"/>
  <c r="G116" i="1"/>
  <c r="F116" i="1"/>
  <c r="R116" i="1"/>
  <c r="B124" i="4"/>
  <c r="L124" i="4"/>
  <c r="N125" i="4"/>
  <c r="O125" i="4"/>
  <c r="P125" i="4"/>
  <c r="K126" i="4"/>
  <c r="J126" i="4"/>
  <c r="D117" i="1"/>
  <c r="E117" i="1"/>
  <c r="G117" i="1"/>
  <c r="F117" i="1"/>
  <c r="R117" i="1"/>
  <c r="O126" i="1"/>
  <c r="P126" i="1"/>
  <c r="N126" i="1"/>
  <c r="K127" i="1"/>
  <c r="J127" i="1"/>
  <c r="Q133" i="4"/>
  <c r="S132" i="4"/>
  <c r="D118" i="4"/>
  <c r="E118" i="4"/>
  <c r="G118" i="4"/>
  <c r="R118" i="4"/>
  <c r="L126" i="1"/>
  <c r="M126" i="1"/>
  <c r="B126" i="1"/>
  <c r="Q135" i="1"/>
  <c r="S134" i="1"/>
  <c r="B125" i="4"/>
  <c r="L125" i="4"/>
  <c r="M125" i="4"/>
  <c r="F118" i="4"/>
  <c r="E119" i="4"/>
  <c r="G119" i="4"/>
  <c r="D118" i="1"/>
  <c r="E118" i="1"/>
  <c r="G118" i="1"/>
  <c r="F118" i="1"/>
  <c r="R118" i="1"/>
  <c r="N127" i="1"/>
  <c r="O127" i="1"/>
  <c r="P127" i="1"/>
  <c r="Q136" i="1"/>
  <c r="S135" i="1"/>
  <c r="S133" i="4"/>
  <c r="Q134" i="4"/>
  <c r="B127" i="1"/>
  <c r="L127" i="1"/>
  <c r="M126" i="4"/>
  <c r="K127" i="4"/>
  <c r="J127" i="4"/>
  <c r="B126" i="4"/>
  <c r="L126" i="4"/>
  <c r="D119" i="4"/>
  <c r="R119" i="4"/>
  <c r="N126" i="4"/>
  <c r="O126" i="4"/>
  <c r="P126" i="4"/>
  <c r="J128" i="1"/>
  <c r="M127" i="1"/>
  <c r="K128" i="1"/>
  <c r="F119" i="4"/>
  <c r="E120" i="4"/>
  <c r="G120" i="4"/>
  <c r="D119" i="1"/>
  <c r="E119" i="1"/>
  <c r="G119" i="1"/>
  <c r="F119" i="1"/>
  <c r="R119" i="1"/>
  <c r="B128" i="1"/>
  <c r="L128" i="1"/>
  <c r="S134" i="4"/>
  <c r="Q135" i="4"/>
  <c r="D120" i="4"/>
  <c r="R120" i="4"/>
  <c r="B127" i="4"/>
  <c r="L127" i="4"/>
  <c r="K129" i="1"/>
  <c r="J129" i="1"/>
  <c r="M128" i="1"/>
  <c r="N127" i="4"/>
  <c r="O127" i="4"/>
  <c r="P127" i="4"/>
  <c r="Q137" i="1"/>
  <c r="S136" i="1"/>
  <c r="O128" i="1"/>
  <c r="P128" i="1"/>
  <c r="N128" i="1"/>
  <c r="J128" i="4"/>
  <c r="M127" i="4"/>
  <c r="K128" i="4"/>
  <c r="F120" i="4"/>
  <c r="E121" i="4"/>
  <c r="G121" i="4"/>
  <c r="F120" i="1"/>
  <c r="D120" i="1"/>
  <c r="E120" i="1"/>
  <c r="G120" i="1"/>
  <c r="R120" i="1"/>
  <c r="B128" i="4"/>
  <c r="L128" i="4"/>
  <c r="Q138" i="1"/>
  <c r="S137" i="1"/>
  <c r="N128" i="4"/>
  <c r="O128" i="4"/>
  <c r="P128" i="4"/>
  <c r="D121" i="4"/>
  <c r="R121" i="4"/>
  <c r="B129" i="1"/>
  <c r="L129" i="1"/>
  <c r="J129" i="4"/>
  <c r="K129" i="4"/>
  <c r="M128" i="4"/>
  <c r="N129" i="1"/>
  <c r="O129" i="1"/>
  <c r="P129" i="1"/>
  <c r="J130" i="1"/>
  <c r="M129" i="1"/>
  <c r="K130" i="1"/>
  <c r="Q136" i="4"/>
  <c r="S135" i="4"/>
  <c r="F121" i="1"/>
  <c r="D121" i="1"/>
  <c r="E121" i="1"/>
  <c r="G121" i="1"/>
  <c r="R121" i="1"/>
  <c r="N130" i="1"/>
  <c r="O130" i="1"/>
  <c r="P130" i="1"/>
  <c r="D122" i="4"/>
  <c r="R122" i="4"/>
  <c r="F121" i="4"/>
  <c r="B129" i="4"/>
  <c r="L129" i="4"/>
  <c r="Q139" i="1"/>
  <c r="S138" i="1"/>
  <c r="Q137" i="4"/>
  <c r="S136" i="4"/>
  <c r="J130" i="4"/>
  <c r="K130" i="4"/>
  <c r="M129" i="4"/>
  <c r="J131" i="1"/>
  <c r="M130" i="1"/>
  <c r="K131" i="1"/>
  <c r="N129" i="4"/>
  <c r="O129" i="4"/>
  <c r="P129" i="4"/>
  <c r="L130" i="1"/>
  <c r="B130" i="1"/>
  <c r="D122" i="1"/>
  <c r="E122" i="1"/>
  <c r="G122" i="1"/>
  <c r="F122" i="1"/>
  <c r="R122" i="1"/>
  <c r="J132" i="1"/>
  <c r="M131" i="1"/>
  <c r="K132" i="1"/>
  <c r="E122" i="4"/>
  <c r="G122" i="4"/>
  <c r="N131" i="1"/>
  <c r="O131" i="1"/>
  <c r="P131" i="1"/>
  <c r="M130" i="4"/>
  <c r="K131" i="4"/>
  <c r="J131" i="4"/>
  <c r="N130" i="4"/>
  <c r="O130" i="4"/>
  <c r="P130" i="4"/>
  <c r="Q140" i="1"/>
  <c r="S139" i="1"/>
  <c r="B130" i="4"/>
  <c r="L130" i="4"/>
  <c r="L131" i="1"/>
  <c r="B131" i="1"/>
  <c r="Q138" i="4"/>
  <c r="S137" i="4"/>
  <c r="D123" i="1"/>
  <c r="E123" i="1"/>
  <c r="G123" i="1"/>
  <c r="F123" i="1"/>
  <c r="R123" i="1"/>
  <c r="J133" i="1"/>
  <c r="M132" i="1"/>
  <c r="K133" i="1"/>
  <c r="N131" i="4"/>
  <c r="O131" i="4"/>
  <c r="P131" i="4"/>
  <c r="N132" i="1"/>
  <c r="O132" i="1"/>
  <c r="P132" i="1"/>
  <c r="M131" i="4"/>
  <c r="J132" i="4"/>
  <c r="K132" i="4"/>
  <c r="B131" i="4"/>
  <c r="L131" i="4"/>
  <c r="Q139" i="4"/>
  <c r="S138" i="4"/>
  <c r="B132" i="1"/>
  <c r="L132" i="1"/>
  <c r="Q141" i="1"/>
  <c r="S140" i="1"/>
  <c r="D123" i="4"/>
  <c r="R123" i="4"/>
  <c r="F122" i="4"/>
  <c r="F124" i="1"/>
  <c r="D124" i="1"/>
  <c r="E124" i="1"/>
  <c r="G124" i="1"/>
  <c r="R124" i="1"/>
  <c r="N133" i="1"/>
  <c r="O133" i="1"/>
  <c r="P133" i="1"/>
  <c r="J134" i="1"/>
  <c r="M133" i="1"/>
  <c r="K134" i="1"/>
  <c r="N132" i="4"/>
  <c r="O132" i="4"/>
  <c r="P132" i="4"/>
  <c r="E123" i="4"/>
  <c r="G123" i="4"/>
  <c r="L133" i="1"/>
  <c r="B133" i="1"/>
  <c r="Q142" i="1"/>
  <c r="S141" i="1"/>
  <c r="B132" i="4"/>
  <c r="L132" i="4"/>
  <c r="J133" i="4"/>
  <c r="M132" i="4"/>
  <c r="K133" i="4"/>
  <c r="Q140" i="4"/>
  <c r="S139" i="4"/>
  <c r="D125" i="1"/>
  <c r="E125" i="1"/>
  <c r="G125" i="1"/>
  <c r="F125" i="1"/>
  <c r="R125" i="1"/>
  <c r="L133" i="4"/>
  <c r="B133" i="4"/>
  <c r="N134" i="1"/>
  <c r="O134" i="1"/>
  <c r="P134" i="1"/>
  <c r="Q141" i="4"/>
  <c r="S140" i="4"/>
  <c r="Q143" i="1"/>
  <c r="S142" i="1"/>
  <c r="J135" i="1"/>
  <c r="K135" i="1"/>
  <c r="M134" i="1"/>
  <c r="D124" i="4"/>
  <c r="R124" i="4"/>
  <c r="K134" i="4"/>
  <c r="M133" i="4"/>
  <c r="J134" i="4"/>
  <c r="L134" i="1"/>
  <c r="B134" i="1"/>
  <c r="N133" i="4"/>
  <c r="O133" i="4"/>
  <c r="P133" i="4"/>
  <c r="F123" i="4"/>
  <c r="E124" i="4"/>
  <c r="G124" i="4"/>
  <c r="D125" i="4"/>
  <c r="R125" i="4"/>
  <c r="F126" i="1"/>
  <c r="E126" i="1"/>
  <c r="G126" i="1"/>
  <c r="D126" i="1"/>
  <c r="R126" i="1"/>
  <c r="J135" i="4"/>
  <c r="M134" i="4"/>
  <c r="K135" i="4"/>
  <c r="B135" i="1"/>
  <c r="L135" i="1"/>
  <c r="N134" i="4"/>
  <c r="O134" i="4"/>
  <c r="P134" i="4"/>
  <c r="M135" i="1"/>
  <c r="J136" i="1"/>
  <c r="K136" i="1"/>
  <c r="L134" i="4"/>
  <c r="B134" i="4"/>
  <c r="Q144" i="1"/>
  <c r="S143" i="1"/>
  <c r="F124" i="4"/>
  <c r="E125" i="4"/>
  <c r="G125" i="4"/>
  <c r="N135" i="1"/>
  <c r="O135" i="1"/>
  <c r="P135" i="1"/>
  <c r="S141" i="4"/>
  <c r="Q142" i="4"/>
  <c r="D126" i="4"/>
  <c r="R126" i="4"/>
  <c r="S142" i="4"/>
  <c r="Q143" i="4"/>
  <c r="D127" i="1"/>
  <c r="E127" i="1"/>
  <c r="G127" i="1"/>
  <c r="F127" i="1"/>
  <c r="R127" i="1"/>
  <c r="Q145" i="1"/>
  <c r="S144" i="1"/>
  <c r="B135" i="4"/>
  <c r="L135" i="4"/>
  <c r="F125" i="4"/>
  <c r="E126" i="4"/>
  <c r="O136" i="1"/>
  <c r="P136" i="1"/>
  <c r="N136" i="1"/>
  <c r="B136" i="1"/>
  <c r="L136" i="1"/>
  <c r="N135" i="4"/>
  <c r="O135" i="4"/>
  <c r="P135" i="4"/>
  <c r="K137" i="1"/>
  <c r="M136" i="1"/>
  <c r="J137" i="1"/>
  <c r="K136" i="4"/>
  <c r="J136" i="4"/>
  <c r="M135" i="4"/>
  <c r="G126" i="4"/>
  <c r="F126" i="4"/>
  <c r="F128" i="1"/>
  <c r="D128" i="1"/>
  <c r="E128" i="1"/>
  <c r="G128" i="1"/>
  <c r="R128" i="1"/>
  <c r="Q144" i="4"/>
  <c r="S143" i="4"/>
  <c r="M136" i="4"/>
  <c r="J137" i="4"/>
  <c r="K137" i="4"/>
  <c r="Q146" i="1"/>
  <c r="S145" i="1"/>
  <c r="B137" i="1"/>
  <c r="L137" i="1"/>
  <c r="L136" i="4"/>
  <c r="B136" i="4"/>
  <c r="N136" i="4"/>
  <c r="O136" i="4"/>
  <c r="P136" i="4"/>
  <c r="M137" i="1"/>
  <c r="K138" i="1"/>
  <c r="J138" i="1"/>
  <c r="N137" i="1"/>
  <c r="O137" i="1"/>
  <c r="P137" i="1"/>
  <c r="K139" i="1"/>
  <c r="J139" i="1"/>
  <c r="L138" i="1"/>
  <c r="M138" i="1"/>
  <c r="B138" i="1"/>
  <c r="S144" i="4"/>
  <c r="Q145" i="4"/>
  <c r="Q147" i="1"/>
  <c r="S146" i="1"/>
  <c r="B137" i="4"/>
  <c r="L137" i="4"/>
  <c r="N138" i="1"/>
  <c r="O138" i="1"/>
  <c r="P138" i="1"/>
  <c r="F129" i="1"/>
  <c r="D129" i="1"/>
  <c r="E129" i="1"/>
  <c r="G129" i="1"/>
  <c r="R129" i="1"/>
  <c r="M137" i="4"/>
  <c r="K138" i="4"/>
  <c r="J138" i="4"/>
  <c r="N137" i="4"/>
  <c r="O137" i="4"/>
  <c r="P137" i="4"/>
  <c r="D127" i="4"/>
  <c r="E127" i="4"/>
  <c r="G127" i="4"/>
  <c r="R127" i="4"/>
  <c r="F127" i="4"/>
  <c r="F130" i="1"/>
  <c r="D130" i="1"/>
  <c r="E130" i="1"/>
  <c r="G130" i="1"/>
  <c r="R130" i="1"/>
  <c r="N139" i="1"/>
  <c r="O139" i="1"/>
  <c r="P139" i="1"/>
  <c r="N138" i="4"/>
  <c r="O138" i="4"/>
  <c r="P138" i="4"/>
  <c r="S145" i="4"/>
  <c r="Q146" i="4"/>
  <c r="B138" i="4"/>
  <c r="L138" i="4"/>
  <c r="M138" i="4"/>
  <c r="J140" i="1"/>
  <c r="K140" i="1"/>
  <c r="M139" i="1"/>
  <c r="D128" i="4"/>
  <c r="E128" i="4"/>
  <c r="G128" i="4"/>
  <c r="R128" i="4"/>
  <c r="L139" i="1"/>
  <c r="B139" i="1"/>
  <c r="K139" i="4"/>
  <c r="J139" i="4"/>
  <c r="Q148" i="1"/>
  <c r="S147" i="1"/>
  <c r="F128" i="4"/>
  <c r="N139" i="4"/>
  <c r="O139" i="4"/>
  <c r="P139" i="4"/>
  <c r="F131" i="1"/>
  <c r="D131" i="1"/>
  <c r="E131" i="1"/>
  <c r="G131" i="1"/>
  <c r="R131" i="1"/>
  <c r="B139" i="4"/>
  <c r="L139" i="4"/>
  <c r="N140" i="1"/>
  <c r="O140" i="1"/>
  <c r="P140" i="1"/>
  <c r="J141" i="1"/>
  <c r="K141" i="1"/>
  <c r="M140" i="1"/>
  <c r="J140" i="4"/>
  <c r="M139" i="4"/>
  <c r="K140" i="4"/>
  <c r="B140" i="1"/>
  <c r="L140" i="1"/>
  <c r="Q149" i="1"/>
  <c r="S148" i="1"/>
  <c r="D129" i="4"/>
  <c r="E129" i="4"/>
  <c r="G129" i="4"/>
  <c r="R129" i="4"/>
  <c r="Q147" i="4"/>
  <c r="S146" i="4"/>
  <c r="N140" i="4"/>
  <c r="O140" i="4"/>
  <c r="P140" i="4"/>
  <c r="D130" i="4"/>
  <c r="R130" i="4"/>
  <c r="N141" i="1"/>
  <c r="O141" i="1"/>
  <c r="P141" i="1"/>
  <c r="L141" i="1"/>
  <c r="B141" i="1"/>
  <c r="D132" i="1"/>
  <c r="F132" i="1"/>
  <c r="E132" i="1"/>
  <c r="G132" i="1"/>
  <c r="R132" i="1"/>
  <c r="Q150" i="1"/>
  <c r="S149" i="1"/>
  <c r="J142" i="1"/>
  <c r="K142" i="1"/>
  <c r="M141" i="1"/>
  <c r="B140" i="4"/>
  <c r="L140" i="4"/>
  <c r="F129" i="4"/>
  <c r="E130" i="4"/>
  <c r="G130" i="4"/>
  <c r="M140" i="4"/>
  <c r="J141" i="4"/>
  <c r="K141" i="4"/>
  <c r="Q148" i="4"/>
  <c r="S147" i="4"/>
  <c r="D131" i="4"/>
  <c r="R131" i="4"/>
  <c r="N141" i="4"/>
  <c r="O141" i="4"/>
  <c r="P141" i="4"/>
  <c r="Q151" i="1"/>
  <c r="S150" i="1"/>
  <c r="F133" i="1"/>
  <c r="D133" i="1"/>
  <c r="E133" i="1"/>
  <c r="G133" i="1"/>
  <c r="R133" i="1"/>
  <c r="O142" i="1"/>
  <c r="P142" i="1"/>
  <c r="N142" i="1"/>
  <c r="F130" i="4"/>
  <c r="E131" i="4"/>
  <c r="G131" i="4"/>
  <c r="Q149" i="4"/>
  <c r="S148" i="4"/>
  <c r="B142" i="1"/>
  <c r="L142" i="1"/>
  <c r="L141" i="4"/>
  <c r="B141" i="4"/>
  <c r="M142" i="1"/>
  <c r="K143" i="1"/>
  <c r="J143" i="1"/>
  <c r="M141" i="4"/>
  <c r="J142" i="4"/>
  <c r="K142" i="4"/>
  <c r="F134" i="1"/>
  <c r="D134" i="1"/>
  <c r="E134" i="1"/>
  <c r="G134" i="1"/>
  <c r="R134" i="1"/>
  <c r="D132" i="4"/>
  <c r="R132" i="4"/>
  <c r="N143" i="1"/>
  <c r="O143" i="1"/>
  <c r="P143" i="1"/>
  <c r="S151" i="1"/>
  <c r="Q152" i="1"/>
  <c r="L142" i="4"/>
  <c r="B142" i="4"/>
  <c r="M142" i="4"/>
  <c r="K143" i="4"/>
  <c r="J143" i="4"/>
  <c r="N142" i="4"/>
  <c r="O142" i="4"/>
  <c r="P142" i="4"/>
  <c r="F131" i="4"/>
  <c r="M143" i="1"/>
  <c r="K144" i="1"/>
  <c r="J144" i="1"/>
  <c r="L143" i="1"/>
  <c r="B143" i="1"/>
  <c r="S149" i="4"/>
  <c r="Q150" i="4"/>
  <c r="D135" i="1"/>
  <c r="E135" i="1"/>
  <c r="G135" i="1"/>
  <c r="F135" i="1"/>
  <c r="R135" i="1"/>
  <c r="N143" i="4"/>
  <c r="O143" i="4"/>
  <c r="P143" i="4"/>
  <c r="B144" i="1"/>
  <c r="L144" i="1"/>
  <c r="E132" i="4"/>
  <c r="G132" i="4"/>
  <c r="M144" i="1"/>
  <c r="J145" i="1"/>
  <c r="K145" i="1"/>
  <c r="Q153" i="1"/>
  <c r="S152" i="1"/>
  <c r="N144" i="1"/>
  <c r="O144" i="1"/>
  <c r="P144" i="1"/>
  <c r="S150" i="4"/>
  <c r="Q151" i="4"/>
  <c r="K144" i="4"/>
  <c r="J144" i="4"/>
  <c r="M143" i="4"/>
  <c r="L143" i="4"/>
  <c r="B143" i="4"/>
  <c r="F136" i="1"/>
  <c r="E136" i="1"/>
  <c r="G136" i="1"/>
  <c r="D136" i="1"/>
  <c r="R136" i="1"/>
  <c r="N144" i="4"/>
  <c r="O144" i="4"/>
  <c r="P144" i="4"/>
  <c r="K145" i="4"/>
  <c r="M144" i="4"/>
  <c r="J145" i="4"/>
  <c r="Q154" i="1"/>
  <c r="S153" i="1"/>
  <c r="Q152" i="4"/>
  <c r="S151" i="4"/>
  <c r="K146" i="1"/>
  <c r="J146" i="1"/>
  <c r="M145" i="1"/>
  <c r="L144" i="4"/>
  <c r="B144" i="4"/>
  <c r="L145" i="1"/>
  <c r="B145" i="1"/>
  <c r="N145" i="1"/>
  <c r="O145" i="1"/>
  <c r="P145" i="1"/>
  <c r="D133" i="4"/>
  <c r="R133" i="4"/>
  <c r="F132" i="4"/>
  <c r="B146" i="1"/>
  <c r="L146" i="1"/>
  <c r="N145" i="4"/>
  <c r="O145" i="4"/>
  <c r="P145" i="4"/>
  <c r="L145" i="4"/>
  <c r="B145" i="4"/>
  <c r="Q153" i="4"/>
  <c r="S152" i="4"/>
  <c r="E133" i="4"/>
  <c r="G133" i="4"/>
  <c r="N146" i="1"/>
  <c r="O146" i="1"/>
  <c r="P146" i="1"/>
  <c r="Q155" i="1"/>
  <c r="S154" i="1"/>
  <c r="D137" i="1"/>
  <c r="E137" i="1"/>
  <c r="G137" i="1"/>
  <c r="F137" i="1"/>
  <c r="R137" i="1"/>
  <c r="K147" i="1"/>
  <c r="M146" i="1"/>
  <c r="J147" i="1"/>
  <c r="K146" i="4"/>
  <c r="M145" i="4"/>
  <c r="J146" i="4"/>
  <c r="F133" i="4"/>
  <c r="F138" i="1"/>
  <c r="D138" i="1"/>
  <c r="E138" i="1"/>
  <c r="G138" i="1"/>
  <c r="R138" i="1"/>
  <c r="N146" i="4"/>
  <c r="O146" i="4"/>
  <c r="P146" i="4"/>
  <c r="L146" i="4"/>
  <c r="B146" i="4"/>
  <c r="S153" i="4"/>
  <c r="Q154" i="4"/>
  <c r="N147" i="1"/>
  <c r="O147" i="1"/>
  <c r="P147" i="1"/>
  <c r="Q156" i="1"/>
  <c r="S155" i="1"/>
  <c r="B147" i="1"/>
  <c r="L147" i="1"/>
  <c r="K148" i="1"/>
  <c r="J148" i="1"/>
  <c r="M147" i="1"/>
  <c r="E134" i="4"/>
  <c r="G134" i="4"/>
  <c r="D134" i="4"/>
  <c r="F134" i="4"/>
  <c r="R134" i="4"/>
  <c r="K147" i="4"/>
  <c r="J147" i="4"/>
  <c r="M146" i="4"/>
  <c r="D139" i="1"/>
  <c r="E139" i="1"/>
  <c r="G139" i="1"/>
  <c r="F139" i="1"/>
  <c r="R139" i="1"/>
  <c r="N148" i="1"/>
  <c r="O148" i="1"/>
  <c r="P148" i="1"/>
  <c r="N147" i="4"/>
  <c r="O147" i="4"/>
  <c r="P147" i="4"/>
  <c r="K149" i="1"/>
  <c r="M148" i="1"/>
  <c r="J149" i="1"/>
  <c r="D135" i="4"/>
  <c r="F135" i="4"/>
  <c r="E135" i="4"/>
  <c r="G135" i="4"/>
  <c r="R135" i="4"/>
  <c r="Q157" i="1"/>
  <c r="S156" i="1"/>
  <c r="M147" i="4"/>
  <c r="J148" i="4"/>
  <c r="K148" i="4"/>
  <c r="B148" i="1"/>
  <c r="L148" i="1"/>
  <c r="B147" i="4"/>
  <c r="L147" i="4"/>
  <c r="S154" i="4"/>
  <c r="Q155" i="4"/>
  <c r="D140" i="1"/>
  <c r="E140" i="1"/>
  <c r="G140" i="1"/>
  <c r="F140" i="1"/>
  <c r="R140" i="1"/>
  <c r="L149" i="1"/>
  <c r="B149" i="1"/>
  <c r="Q158" i="1"/>
  <c r="S157" i="1"/>
  <c r="L148" i="4"/>
  <c r="B148" i="4"/>
  <c r="M148" i="4"/>
  <c r="K149" i="4"/>
  <c r="J149" i="4"/>
  <c r="M149" i="1"/>
  <c r="K150" i="1"/>
  <c r="J150" i="1"/>
  <c r="E136" i="4"/>
  <c r="G136" i="4"/>
  <c r="D136" i="4"/>
  <c r="R136" i="4"/>
  <c r="Q156" i="4"/>
  <c r="S155" i="4"/>
  <c r="N148" i="4"/>
  <c r="O148" i="4"/>
  <c r="P148" i="4"/>
  <c r="N149" i="1"/>
  <c r="O149" i="1"/>
  <c r="P149" i="1"/>
  <c r="F136" i="4"/>
  <c r="F141" i="1"/>
  <c r="D141" i="1"/>
  <c r="E141" i="1"/>
  <c r="G141" i="1"/>
  <c r="R141" i="1"/>
  <c r="K151" i="1"/>
  <c r="J151" i="1"/>
  <c r="L150" i="1"/>
  <c r="M150" i="1"/>
  <c r="B150" i="1"/>
  <c r="S158" i="1"/>
  <c r="Q159" i="1"/>
  <c r="B149" i="4"/>
  <c r="L149" i="4"/>
  <c r="N149" i="4"/>
  <c r="O149" i="4"/>
  <c r="P149" i="4"/>
  <c r="N150" i="1"/>
  <c r="O150" i="1"/>
  <c r="P150" i="1"/>
  <c r="Q157" i="4"/>
  <c r="S156" i="4"/>
  <c r="E137" i="4"/>
  <c r="G137" i="4"/>
  <c r="D137" i="4"/>
  <c r="F137" i="4"/>
  <c r="R137" i="4"/>
  <c r="K150" i="4"/>
  <c r="J150" i="4"/>
  <c r="M149" i="4"/>
  <c r="N151" i="1"/>
  <c r="O151" i="1"/>
  <c r="P151" i="1"/>
  <c r="F142" i="1"/>
  <c r="D142" i="1"/>
  <c r="E142" i="1"/>
  <c r="G142" i="1"/>
  <c r="R142" i="1"/>
  <c r="D138" i="4"/>
  <c r="E138" i="4"/>
  <c r="G138" i="4"/>
  <c r="R138" i="4"/>
  <c r="O150" i="4"/>
  <c r="P150" i="4"/>
  <c r="N150" i="4"/>
  <c r="Q160" i="1"/>
  <c r="S159" i="1"/>
  <c r="S157" i="4"/>
  <c r="Q158" i="4"/>
  <c r="M151" i="1"/>
  <c r="J152" i="1"/>
  <c r="K152" i="1"/>
  <c r="L151" i="1"/>
  <c r="B151" i="1"/>
  <c r="K151" i="4"/>
  <c r="M150" i="4"/>
  <c r="J151" i="4"/>
  <c r="L150" i="4"/>
  <c r="B150" i="4"/>
  <c r="F138" i="4"/>
  <c r="D143" i="1"/>
  <c r="E143" i="1"/>
  <c r="G143" i="1"/>
  <c r="F143" i="1"/>
  <c r="R143" i="1"/>
  <c r="B152" i="1"/>
  <c r="L152" i="1"/>
  <c r="B151" i="4"/>
  <c r="L151" i="4"/>
  <c r="E139" i="4"/>
  <c r="G139" i="4"/>
  <c r="D139" i="4"/>
  <c r="F139" i="4"/>
  <c r="R139" i="4"/>
  <c r="Q161" i="1"/>
  <c r="S160" i="1"/>
  <c r="J153" i="1"/>
  <c r="M152" i="1"/>
  <c r="K153" i="1"/>
  <c r="N152" i="1"/>
  <c r="O152" i="1"/>
  <c r="P152" i="1"/>
  <c r="M151" i="4"/>
  <c r="K152" i="4"/>
  <c r="J152" i="4"/>
  <c r="N151" i="4"/>
  <c r="O151" i="4"/>
  <c r="P151" i="4"/>
  <c r="S158" i="4"/>
  <c r="Q159" i="4"/>
  <c r="F144" i="1"/>
  <c r="D144" i="1"/>
  <c r="E144" i="1"/>
  <c r="G144" i="1"/>
  <c r="R144" i="1"/>
  <c r="K153" i="4"/>
  <c r="M152" i="4"/>
  <c r="J153" i="4"/>
  <c r="N152" i="4"/>
  <c r="O152" i="4"/>
  <c r="P152" i="4"/>
  <c r="K154" i="1"/>
  <c r="J154" i="1"/>
  <c r="M153" i="1"/>
  <c r="Q162" i="1"/>
  <c r="S161" i="1"/>
  <c r="Q160" i="4"/>
  <c r="S159" i="4"/>
  <c r="L153" i="1"/>
  <c r="B153" i="1"/>
  <c r="L152" i="4"/>
  <c r="B152" i="4"/>
  <c r="N153" i="1"/>
  <c r="O153" i="1"/>
  <c r="P153" i="1"/>
  <c r="E140" i="4"/>
  <c r="G140" i="4"/>
  <c r="D140" i="4"/>
  <c r="F140" i="4"/>
  <c r="R140" i="4"/>
  <c r="D145" i="1"/>
  <c r="E145" i="1"/>
  <c r="G145" i="1"/>
  <c r="F145" i="1"/>
  <c r="R145" i="1"/>
  <c r="L153" i="4"/>
  <c r="B153" i="4"/>
  <c r="Q161" i="4"/>
  <c r="S160" i="4"/>
  <c r="J154" i="4"/>
  <c r="M153" i="4"/>
  <c r="K154" i="4"/>
  <c r="N153" i="4"/>
  <c r="O153" i="4"/>
  <c r="P153" i="4"/>
  <c r="Q163" i="1"/>
  <c r="S162" i="1"/>
  <c r="N154" i="1"/>
  <c r="O154" i="1"/>
  <c r="P154" i="1"/>
  <c r="K155" i="1"/>
  <c r="M154" i="1"/>
  <c r="J155" i="1"/>
  <c r="E141" i="4"/>
  <c r="G141" i="4"/>
  <c r="D141" i="4"/>
  <c r="F141" i="4"/>
  <c r="R141" i="4"/>
  <c r="B154" i="1"/>
  <c r="L154" i="1"/>
  <c r="D146" i="1"/>
  <c r="E146" i="1"/>
  <c r="G146" i="1"/>
  <c r="F146" i="1"/>
  <c r="R146" i="1"/>
  <c r="E142" i="4"/>
  <c r="G142" i="4"/>
  <c r="D142" i="4"/>
  <c r="F142" i="4"/>
  <c r="R142" i="4"/>
  <c r="J156" i="1"/>
  <c r="K156" i="1"/>
  <c r="M155" i="1"/>
  <c r="B155" i="1"/>
  <c r="L155" i="1"/>
  <c r="B154" i="4"/>
  <c r="L154" i="4"/>
  <c r="Q164" i="1"/>
  <c r="S163" i="1"/>
  <c r="N154" i="4"/>
  <c r="O154" i="4"/>
  <c r="P154" i="4"/>
  <c r="N155" i="1"/>
  <c r="O155" i="1"/>
  <c r="P155" i="1"/>
  <c r="M154" i="4"/>
  <c r="J155" i="4"/>
  <c r="K155" i="4"/>
  <c r="Q162" i="4"/>
  <c r="S161" i="4"/>
  <c r="F147" i="1"/>
  <c r="D147" i="1"/>
  <c r="E147" i="1"/>
  <c r="G147" i="1"/>
  <c r="R147" i="1"/>
  <c r="J156" i="4"/>
  <c r="M155" i="4"/>
  <c r="K156" i="4"/>
  <c r="Q165" i="1"/>
  <c r="S164" i="1"/>
  <c r="N155" i="4"/>
  <c r="O155" i="4"/>
  <c r="P155" i="4"/>
  <c r="D143" i="4"/>
  <c r="E143" i="4"/>
  <c r="G143" i="4"/>
  <c r="R143" i="4"/>
  <c r="N156" i="1"/>
  <c r="O156" i="1"/>
  <c r="P156" i="1"/>
  <c r="B156" i="1"/>
  <c r="L156" i="1"/>
  <c r="S162" i="4"/>
  <c r="Q163" i="4"/>
  <c r="L155" i="4"/>
  <c r="B155" i="4"/>
  <c r="J157" i="1"/>
  <c r="K157" i="1"/>
  <c r="M156" i="1"/>
  <c r="F143" i="4"/>
  <c r="F148" i="1"/>
  <c r="D148" i="1"/>
  <c r="E148" i="1"/>
  <c r="G148" i="1"/>
  <c r="R148" i="1"/>
  <c r="Q166" i="1"/>
  <c r="S165" i="1"/>
  <c r="S163" i="4"/>
  <c r="Q164" i="4"/>
  <c r="L156" i="4"/>
  <c r="B156" i="4"/>
  <c r="E144" i="4"/>
  <c r="G144" i="4"/>
  <c r="D144" i="4"/>
  <c r="F144" i="4"/>
  <c r="R144" i="4"/>
  <c r="N157" i="1"/>
  <c r="O157" i="1"/>
  <c r="P157" i="1"/>
  <c r="L157" i="1"/>
  <c r="B157" i="1"/>
  <c r="K158" i="1"/>
  <c r="M157" i="1"/>
  <c r="J158" i="1"/>
  <c r="N156" i="4"/>
  <c r="O156" i="4"/>
  <c r="P156" i="4"/>
  <c r="K157" i="4"/>
  <c r="M156" i="4"/>
  <c r="J157" i="4"/>
  <c r="D149" i="1"/>
  <c r="E149" i="1"/>
  <c r="G149" i="1"/>
  <c r="F149" i="1"/>
  <c r="R149" i="1"/>
  <c r="L158" i="1"/>
  <c r="B158" i="1"/>
  <c r="M158" i="1"/>
  <c r="K159" i="1"/>
  <c r="J159" i="1"/>
  <c r="M157" i="4"/>
  <c r="K158" i="4"/>
  <c r="J158" i="4"/>
  <c r="N157" i="4"/>
  <c r="O157" i="4"/>
  <c r="P157" i="4"/>
  <c r="N158" i="1"/>
  <c r="O158" i="1"/>
  <c r="P158" i="1"/>
  <c r="E145" i="4"/>
  <c r="G145" i="4"/>
  <c r="D145" i="4"/>
  <c r="R145" i="4"/>
  <c r="Q167" i="1"/>
  <c r="S166" i="1"/>
  <c r="L157" i="4"/>
  <c r="B157" i="4"/>
  <c r="Q165" i="4"/>
  <c r="S164" i="4"/>
  <c r="F145" i="4"/>
  <c r="F150" i="1"/>
  <c r="D150" i="1"/>
  <c r="E150" i="1"/>
  <c r="G150" i="1"/>
  <c r="R150" i="1"/>
  <c r="L159" i="1"/>
  <c r="B159" i="1"/>
  <c r="N159" i="1"/>
  <c r="O159" i="1"/>
  <c r="P159" i="1"/>
  <c r="J159" i="4"/>
  <c r="K159" i="4"/>
  <c r="M158" i="4"/>
  <c r="L158" i="4"/>
  <c r="B158" i="4"/>
  <c r="N158" i="4"/>
  <c r="O158" i="4"/>
  <c r="P158" i="4"/>
  <c r="Q168" i="1"/>
  <c r="S167" i="1"/>
  <c r="S165" i="4"/>
  <c r="Q166" i="4"/>
  <c r="E146" i="4"/>
  <c r="G146" i="4"/>
  <c r="D146" i="4"/>
  <c r="F146" i="4"/>
  <c r="R146" i="4"/>
  <c r="K160" i="1"/>
  <c r="J160" i="1"/>
  <c r="M159" i="1"/>
  <c r="D151" i="1"/>
  <c r="F151" i="1"/>
  <c r="E151" i="1"/>
  <c r="G151" i="1"/>
  <c r="R151" i="1"/>
  <c r="N160" i="1"/>
  <c r="O160" i="1"/>
  <c r="P160" i="1"/>
  <c r="S166" i="4"/>
  <c r="Q167" i="4"/>
  <c r="Q169" i="1"/>
  <c r="S168" i="1"/>
  <c r="E147" i="4"/>
  <c r="G147" i="4"/>
  <c r="D147" i="4"/>
  <c r="F147" i="4"/>
  <c r="R147" i="4"/>
  <c r="B160" i="1"/>
  <c r="L160" i="1"/>
  <c r="B159" i="4"/>
  <c r="L159" i="4"/>
  <c r="J161" i="1"/>
  <c r="M160" i="1"/>
  <c r="K161" i="1"/>
  <c r="N159" i="4"/>
  <c r="O159" i="4"/>
  <c r="P159" i="4"/>
  <c r="J160" i="4"/>
  <c r="K160" i="4"/>
  <c r="M159" i="4"/>
  <c r="N161" i="1"/>
  <c r="O161" i="1"/>
  <c r="P161" i="1"/>
  <c r="K162" i="1"/>
  <c r="M161" i="1"/>
  <c r="J162" i="1"/>
  <c r="Q168" i="4"/>
  <c r="S167" i="4"/>
  <c r="B161" i="1"/>
  <c r="L161" i="1"/>
  <c r="N160" i="4"/>
  <c r="O160" i="4"/>
  <c r="P160" i="4"/>
  <c r="B160" i="4"/>
  <c r="L160" i="4"/>
  <c r="M160" i="4"/>
  <c r="J161" i="4"/>
  <c r="K161" i="4"/>
  <c r="Q170" i="1"/>
  <c r="S169" i="1"/>
  <c r="D148" i="4"/>
  <c r="E148" i="4"/>
  <c r="G148" i="4"/>
  <c r="R148" i="4"/>
  <c r="F152" i="1"/>
  <c r="D152" i="1"/>
  <c r="E152" i="1"/>
  <c r="G152" i="1"/>
  <c r="R152" i="1"/>
  <c r="F148" i="4"/>
  <c r="D149" i="4"/>
  <c r="F149" i="4"/>
  <c r="E149" i="4"/>
  <c r="G149" i="4"/>
  <c r="R149" i="4"/>
  <c r="K163" i="1"/>
  <c r="M162" i="1"/>
  <c r="J163" i="1"/>
  <c r="J162" i="4"/>
  <c r="K162" i="4"/>
  <c r="N162" i="1"/>
  <c r="O162" i="1"/>
  <c r="P162" i="1"/>
  <c r="B162" i="1"/>
  <c r="L162" i="1"/>
  <c r="Q171" i="1"/>
  <c r="S170" i="1"/>
  <c r="N161" i="4"/>
  <c r="O161" i="4"/>
  <c r="P161" i="4"/>
  <c r="Q169" i="4"/>
  <c r="S168" i="4"/>
  <c r="E153" i="1"/>
  <c r="G153" i="1"/>
  <c r="D153" i="1"/>
  <c r="F153" i="1"/>
  <c r="R153" i="1"/>
  <c r="B161" i="4"/>
  <c r="L161" i="4"/>
  <c r="M161" i="4"/>
  <c r="B163" i="1"/>
  <c r="L163" i="1"/>
  <c r="Q170" i="4"/>
  <c r="S169" i="4"/>
  <c r="K163" i="4"/>
  <c r="J163" i="4"/>
  <c r="D154" i="1"/>
  <c r="E154" i="1"/>
  <c r="G154" i="1"/>
  <c r="F154" i="1"/>
  <c r="R154" i="1"/>
  <c r="Q172" i="1"/>
  <c r="S171" i="1"/>
  <c r="J164" i="1"/>
  <c r="M163" i="1"/>
  <c r="K164" i="1"/>
  <c r="L162" i="4"/>
  <c r="M162" i="4"/>
  <c r="B162" i="4"/>
  <c r="D150" i="4"/>
  <c r="E150" i="4"/>
  <c r="G150" i="4"/>
  <c r="R150" i="4"/>
  <c r="N163" i="1"/>
  <c r="O163" i="1"/>
  <c r="P163" i="1"/>
  <c r="N162" i="4"/>
  <c r="O162" i="4"/>
  <c r="P162" i="4"/>
  <c r="F150" i="4"/>
  <c r="E151" i="4"/>
  <c r="G151" i="4"/>
  <c r="N163" i="4"/>
  <c r="O163" i="4"/>
  <c r="P163" i="4"/>
  <c r="D155" i="1"/>
  <c r="E155" i="1"/>
  <c r="G155" i="1"/>
  <c r="F155" i="1"/>
  <c r="R155" i="1"/>
  <c r="B163" i="4"/>
  <c r="L163" i="4"/>
  <c r="J165" i="1"/>
  <c r="M164" i="1"/>
  <c r="K165" i="1"/>
  <c r="M163" i="4"/>
  <c r="J164" i="4"/>
  <c r="K164" i="4"/>
  <c r="D151" i="4"/>
  <c r="R151" i="4"/>
  <c r="Q173" i="1"/>
  <c r="S172" i="1"/>
  <c r="Q171" i="4"/>
  <c r="S170" i="4"/>
  <c r="L164" i="1"/>
  <c r="B164" i="1"/>
  <c r="N164" i="1"/>
  <c r="O164" i="1"/>
  <c r="P164" i="1"/>
  <c r="D156" i="1"/>
  <c r="F156" i="1"/>
  <c r="E156" i="1"/>
  <c r="G156" i="1"/>
  <c r="R156" i="1"/>
  <c r="D152" i="4"/>
  <c r="R152" i="4"/>
  <c r="F151" i="4"/>
  <c r="E152" i="4"/>
  <c r="Q172" i="4"/>
  <c r="S171" i="4"/>
  <c r="N164" i="4"/>
  <c r="O164" i="4"/>
  <c r="P164" i="4"/>
  <c r="L165" i="1"/>
  <c r="B165" i="1"/>
  <c r="N165" i="1"/>
  <c r="O165" i="1"/>
  <c r="P165" i="1"/>
  <c r="B164" i="4"/>
  <c r="L164" i="4"/>
  <c r="J165" i="4"/>
  <c r="K165" i="4"/>
  <c r="M164" i="4"/>
  <c r="Q174" i="1"/>
  <c r="S173" i="1"/>
  <c r="K166" i="1"/>
  <c r="M165" i="1"/>
  <c r="J166" i="1"/>
  <c r="G152" i="4"/>
  <c r="F152" i="4"/>
  <c r="L165" i="4"/>
  <c r="B165" i="4"/>
  <c r="S174" i="1"/>
  <c r="Q175" i="1"/>
  <c r="N165" i="4"/>
  <c r="O165" i="4"/>
  <c r="P165" i="4"/>
  <c r="K167" i="1"/>
  <c r="J167" i="1"/>
  <c r="M166" i="1"/>
  <c r="M165" i="4"/>
  <c r="J166" i="4"/>
  <c r="K166" i="4"/>
  <c r="N166" i="1"/>
  <c r="O166" i="1"/>
  <c r="P166" i="1"/>
  <c r="L166" i="1"/>
  <c r="B166" i="1"/>
  <c r="D157" i="1"/>
  <c r="E157" i="1"/>
  <c r="G157" i="1"/>
  <c r="F157" i="1"/>
  <c r="R157" i="1"/>
  <c r="S172" i="4"/>
  <c r="Q173" i="4"/>
  <c r="B166" i="4"/>
  <c r="L166" i="4"/>
  <c r="N166" i="4"/>
  <c r="O166" i="4"/>
  <c r="P166" i="4"/>
  <c r="D158" i="1"/>
  <c r="E158" i="1"/>
  <c r="G158" i="1"/>
  <c r="F158" i="1"/>
  <c r="R158" i="1"/>
  <c r="Q174" i="4"/>
  <c r="S173" i="4"/>
  <c r="B167" i="1"/>
  <c r="L167" i="1"/>
  <c r="J167" i="4"/>
  <c r="M166" i="4"/>
  <c r="K167" i="4"/>
  <c r="Q176" i="1"/>
  <c r="S175" i="1"/>
  <c r="N167" i="1"/>
  <c r="O167" i="1"/>
  <c r="P167" i="1"/>
  <c r="K168" i="1"/>
  <c r="J168" i="1"/>
  <c r="M167" i="1"/>
  <c r="E153" i="4"/>
  <c r="G153" i="4"/>
  <c r="D153" i="4"/>
  <c r="F153" i="4"/>
  <c r="R153" i="4"/>
  <c r="D159" i="1"/>
  <c r="E159" i="1"/>
  <c r="G159" i="1"/>
  <c r="F159" i="1"/>
  <c r="R159" i="1"/>
  <c r="N168" i="1"/>
  <c r="O168" i="1"/>
  <c r="P168" i="1"/>
  <c r="B167" i="4"/>
  <c r="L167" i="4"/>
  <c r="J169" i="1"/>
  <c r="M168" i="1"/>
  <c r="K169" i="1"/>
  <c r="N167" i="4"/>
  <c r="O167" i="4"/>
  <c r="P167" i="4"/>
  <c r="B168" i="1"/>
  <c r="L168" i="1"/>
  <c r="K168" i="4"/>
  <c r="M167" i="4"/>
  <c r="J168" i="4"/>
  <c r="E154" i="4"/>
  <c r="G154" i="4"/>
  <c r="D154" i="4"/>
  <c r="F154" i="4"/>
  <c r="R154" i="4"/>
  <c r="S176" i="1"/>
  <c r="Q177" i="1"/>
  <c r="Q175" i="4"/>
  <c r="S174" i="4"/>
  <c r="F160" i="1"/>
  <c r="E160" i="1"/>
  <c r="G160" i="1"/>
  <c r="D160" i="1"/>
  <c r="R160" i="1"/>
  <c r="L168" i="4"/>
  <c r="B168" i="4"/>
  <c r="E155" i="4"/>
  <c r="G155" i="4"/>
  <c r="D155" i="4"/>
  <c r="R155" i="4"/>
  <c r="B169" i="1"/>
  <c r="L169" i="1"/>
  <c r="Q176" i="4"/>
  <c r="S175" i="4"/>
  <c r="J169" i="4"/>
  <c r="M168" i="4"/>
  <c r="K169" i="4"/>
  <c r="N169" i="1"/>
  <c r="O169" i="1"/>
  <c r="P169" i="1"/>
  <c r="Q178" i="1"/>
  <c r="S177" i="1"/>
  <c r="N168" i="4"/>
  <c r="O168" i="4"/>
  <c r="P168" i="4"/>
  <c r="K170" i="1"/>
  <c r="J170" i="1"/>
  <c r="M169" i="1"/>
  <c r="B170" i="1"/>
  <c r="L170" i="1"/>
  <c r="M169" i="4"/>
  <c r="K170" i="4"/>
  <c r="J170" i="4"/>
  <c r="D156" i="4"/>
  <c r="R156" i="4"/>
  <c r="F155" i="4"/>
  <c r="Q177" i="4"/>
  <c r="S176" i="4"/>
  <c r="N170" i="1"/>
  <c r="O170" i="1"/>
  <c r="P170" i="1"/>
  <c r="M170" i="1"/>
  <c r="J171" i="1"/>
  <c r="K171" i="1"/>
  <c r="Q179" i="1"/>
  <c r="S178" i="1"/>
  <c r="B169" i="4"/>
  <c r="L169" i="4"/>
  <c r="E161" i="1"/>
  <c r="G161" i="1"/>
  <c r="D161" i="1"/>
  <c r="F161" i="1"/>
  <c r="R161" i="1"/>
  <c r="N169" i="4"/>
  <c r="O169" i="4"/>
  <c r="P169" i="4"/>
  <c r="N171" i="1"/>
  <c r="O171" i="1"/>
  <c r="P171" i="1"/>
  <c r="E156" i="4"/>
  <c r="G156" i="4"/>
  <c r="K171" i="4"/>
  <c r="J171" i="4"/>
  <c r="M170" i="4"/>
  <c r="L170" i="4"/>
  <c r="B170" i="4"/>
  <c r="E162" i="1"/>
  <c r="G162" i="1"/>
  <c r="F162" i="1"/>
  <c r="D162" i="1"/>
  <c r="R162" i="1"/>
  <c r="Q180" i="1"/>
  <c r="S179" i="1"/>
  <c r="S177" i="4"/>
  <c r="Q178" i="4"/>
  <c r="N170" i="4"/>
  <c r="O170" i="4"/>
  <c r="P170" i="4"/>
  <c r="L171" i="1"/>
  <c r="B171" i="1"/>
  <c r="J172" i="1"/>
  <c r="M171" i="1"/>
  <c r="K172" i="1"/>
  <c r="L172" i="1"/>
  <c r="B172" i="1"/>
  <c r="K173" i="1"/>
  <c r="J173" i="1"/>
  <c r="M172" i="1"/>
  <c r="J172" i="4"/>
  <c r="M171" i="4"/>
  <c r="K172" i="4"/>
  <c r="D157" i="4"/>
  <c r="R157" i="4"/>
  <c r="N171" i="4"/>
  <c r="O171" i="4"/>
  <c r="P171" i="4"/>
  <c r="Q181" i="1"/>
  <c r="S180" i="1"/>
  <c r="L171" i="4"/>
  <c r="B171" i="4"/>
  <c r="S178" i="4"/>
  <c r="Q179" i="4"/>
  <c r="D163" i="1"/>
  <c r="E163" i="1"/>
  <c r="G163" i="1"/>
  <c r="F163" i="1"/>
  <c r="R163" i="1"/>
  <c r="N172" i="1"/>
  <c r="O172" i="1"/>
  <c r="P172" i="1"/>
  <c r="F156" i="4"/>
  <c r="E157" i="4"/>
  <c r="G157" i="4"/>
  <c r="D158" i="4"/>
  <c r="R158" i="4"/>
  <c r="F157" i="4"/>
  <c r="B172" i="4"/>
  <c r="L172" i="4"/>
  <c r="Q182" i="1"/>
  <c r="S181" i="1"/>
  <c r="N172" i="4"/>
  <c r="O172" i="4"/>
  <c r="P172" i="4"/>
  <c r="S179" i="4"/>
  <c r="Q180" i="4"/>
  <c r="K173" i="4"/>
  <c r="J173" i="4"/>
  <c r="M172" i="4"/>
  <c r="N173" i="1"/>
  <c r="O173" i="1"/>
  <c r="P173" i="1"/>
  <c r="K174" i="1"/>
  <c r="M173" i="1"/>
  <c r="J174" i="1"/>
  <c r="D164" i="1"/>
  <c r="E164" i="1"/>
  <c r="G164" i="1"/>
  <c r="F164" i="1"/>
  <c r="R164" i="1"/>
  <c r="B173" i="1"/>
  <c r="L173" i="1"/>
  <c r="D165" i="1"/>
  <c r="E165" i="1"/>
  <c r="G165" i="1"/>
  <c r="F165" i="1"/>
  <c r="R165" i="1"/>
  <c r="B173" i="4"/>
  <c r="L173" i="4"/>
  <c r="S182" i="1"/>
  <c r="Q183" i="1"/>
  <c r="K175" i="1"/>
  <c r="J175" i="1"/>
  <c r="Q181" i="4"/>
  <c r="S180" i="4"/>
  <c r="B174" i="1"/>
  <c r="L174" i="1"/>
  <c r="M174" i="1"/>
  <c r="O174" i="1"/>
  <c r="P174" i="1"/>
  <c r="N174" i="1"/>
  <c r="E158" i="4"/>
  <c r="G158" i="4"/>
  <c r="N173" i="4"/>
  <c r="O173" i="4"/>
  <c r="P173" i="4"/>
  <c r="J174" i="4"/>
  <c r="K174" i="4"/>
  <c r="M173" i="4"/>
  <c r="N175" i="1"/>
  <c r="O175" i="1"/>
  <c r="P175" i="1"/>
  <c r="N174" i="4"/>
  <c r="O174" i="4"/>
  <c r="P174" i="4"/>
  <c r="M174" i="4"/>
  <c r="J175" i="4"/>
  <c r="K175" i="4"/>
  <c r="S181" i="4"/>
  <c r="Q182" i="4"/>
  <c r="D159" i="4"/>
  <c r="R159" i="4"/>
  <c r="J176" i="1"/>
  <c r="M175" i="1"/>
  <c r="K176" i="1"/>
  <c r="F158" i="4"/>
  <c r="E159" i="4"/>
  <c r="L175" i="1"/>
  <c r="B175" i="1"/>
  <c r="F166" i="1"/>
  <c r="D166" i="1"/>
  <c r="E166" i="1"/>
  <c r="G166" i="1"/>
  <c r="R166" i="1"/>
  <c r="B174" i="4"/>
  <c r="L174" i="4"/>
  <c r="Q184" i="1"/>
  <c r="S183" i="1"/>
  <c r="G159" i="4"/>
  <c r="F159" i="4"/>
  <c r="D167" i="1"/>
  <c r="F167" i="1"/>
  <c r="E167" i="1"/>
  <c r="G167" i="1"/>
  <c r="R167" i="1"/>
  <c r="N176" i="1"/>
  <c r="O176" i="1"/>
  <c r="P176" i="1"/>
  <c r="N175" i="4"/>
  <c r="O175" i="4"/>
  <c r="P175" i="4"/>
  <c r="J177" i="1"/>
  <c r="M176" i="1"/>
  <c r="K177" i="1"/>
  <c r="Q185" i="1"/>
  <c r="S184" i="1"/>
  <c r="B175" i="4"/>
  <c r="L175" i="4"/>
  <c r="M175" i="4"/>
  <c r="J176" i="4"/>
  <c r="K176" i="4"/>
  <c r="B176" i="1"/>
  <c r="L176" i="1"/>
  <c r="Q183" i="4"/>
  <c r="S182" i="4"/>
  <c r="Q186" i="1"/>
  <c r="S185" i="1"/>
  <c r="L177" i="1"/>
  <c r="B177" i="1"/>
  <c r="N177" i="1"/>
  <c r="O177" i="1"/>
  <c r="P177" i="1"/>
  <c r="Q184" i="4"/>
  <c r="S183" i="4"/>
  <c r="F168" i="1"/>
  <c r="D168" i="1"/>
  <c r="E168" i="1"/>
  <c r="G168" i="1"/>
  <c r="R168" i="1"/>
  <c r="N176" i="4"/>
  <c r="O176" i="4"/>
  <c r="P176" i="4"/>
  <c r="L176" i="4"/>
  <c r="B176" i="4"/>
  <c r="K177" i="4"/>
  <c r="M176" i="4"/>
  <c r="J177" i="4"/>
  <c r="K178" i="1"/>
  <c r="J178" i="1"/>
  <c r="M177" i="1"/>
  <c r="D160" i="4"/>
  <c r="E160" i="4"/>
  <c r="G160" i="4"/>
  <c r="R160" i="4"/>
  <c r="F160" i="4"/>
  <c r="E161" i="4"/>
  <c r="G161" i="4"/>
  <c r="Q185" i="4"/>
  <c r="S184" i="4"/>
  <c r="D169" i="1"/>
  <c r="E169" i="1"/>
  <c r="G169" i="1"/>
  <c r="F169" i="1"/>
  <c r="R169" i="1"/>
  <c r="B177" i="4"/>
  <c r="L177" i="4"/>
  <c r="N177" i="4"/>
  <c r="O177" i="4"/>
  <c r="P177" i="4"/>
  <c r="D161" i="4"/>
  <c r="R161" i="4"/>
  <c r="N178" i="1"/>
  <c r="O178" i="1"/>
  <c r="P178" i="1"/>
  <c r="M178" i="1"/>
  <c r="J179" i="1"/>
  <c r="K179" i="1"/>
  <c r="L178" i="1"/>
  <c r="B178" i="1"/>
  <c r="J178" i="4"/>
  <c r="K178" i="4"/>
  <c r="M177" i="4"/>
  <c r="Q187" i="1"/>
  <c r="S186" i="1"/>
  <c r="F161" i="4"/>
  <c r="E162" i="4"/>
  <c r="G162" i="4"/>
  <c r="N178" i="4"/>
  <c r="O178" i="4"/>
  <c r="P178" i="4"/>
  <c r="L178" i="4"/>
  <c r="B178" i="4"/>
  <c r="D170" i="1"/>
  <c r="F170" i="1"/>
  <c r="E170" i="1"/>
  <c r="G170" i="1"/>
  <c r="R170" i="1"/>
  <c r="B179" i="1"/>
  <c r="L179" i="1"/>
  <c r="D162" i="4"/>
  <c r="R162" i="4"/>
  <c r="J179" i="4"/>
  <c r="M178" i="4"/>
  <c r="K179" i="4"/>
  <c r="J180" i="1"/>
  <c r="K180" i="1"/>
  <c r="M179" i="1"/>
  <c r="Q188" i="1"/>
  <c r="S187" i="1"/>
  <c r="O179" i="1"/>
  <c r="P179" i="1"/>
  <c r="N179" i="1"/>
  <c r="Q186" i="4"/>
  <c r="S185" i="4"/>
  <c r="F162" i="4"/>
  <c r="N179" i="4"/>
  <c r="O179" i="4"/>
  <c r="P179" i="4"/>
  <c r="N180" i="1"/>
  <c r="O180" i="1"/>
  <c r="P180" i="1"/>
  <c r="D163" i="4"/>
  <c r="F163" i="4"/>
  <c r="E163" i="4"/>
  <c r="G163" i="4"/>
  <c r="R163" i="4"/>
  <c r="J180" i="4"/>
  <c r="K180" i="4"/>
  <c r="M179" i="4"/>
  <c r="B180" i="1"/>
  <c r="L180" i="1"/>
  <c r="Q187" i="4"/>
  <c r="S186" i="4"/>
  <c r="M180" i="1"/>
  <c r="K181" i="1"/>
  <c r="J181" i="1"/>
  <c r="D171" i="1"/>
  <c r="E171" i="1"/>
  <c r="G171" i="1"/>
  <c r="F171" i="1"/>
  <c r="R171" i="1"/>
  <c r="Q189" i="1"/>
  <c r="S188" i="1"/>
  <c r="B179" i="4"/>
  <c r="L179" i="4"/>
  <c r="F172" i="1"/>
  <c r="D172" i="1"/>
  <c r="E172" i="1"/>
  <c r="G172" i="1"/>
  <c r="R172" i="1"/>
  <c r="Q190" i="1"/>
  <c r="S189" i="1"/>
  <c r="E164" i="4"/>
  <c r="G164" i="4"/>
  <c r="D164" i="4"/>
  <c r="F164" i="4"/>
  <c r="R164" i="4"/>
  <c r="J182" i="1"/>
  <c r="K182" i="1"/>
  <c r="M181" i="1"/>
  <c r="N180" i="4"/>
  <c r="O180" i="4"/>
  <c r="P180" i="4"/>
  <c r="S187" i="4"/>
  <c r="Q188" i="4"/>
  <c r="B181" i="1"/>
  <c r="L181" i="1"/>
  <c r="L180" i="4"/>
  <c r="B180" i="4"/>
  <c r="N181" i="1"/>
  <c r="O181" i="1"/>
  <c r="P181" i="1"/>
  <c r="M180" i="4"/>
  <c r="J181" i="4"/>
  <c r="K181" i="4"/>
  <c r="D173" i="1"/>
  <c r="E173" i="1"/>
  <c r="G173" i="1"/>
  <c r="F173" i="1"/>
  <c r="R173" i="1"/>
  <c r="B182" i="1"/>
  <c r="L182" i="1"/>
  <c r="B181" i="4"/>
  <c r="L181" i="4"/>
  <c r="M182" i="1"/>
  <c r="K183" i="1"/>
  <c r="J183" i="1"/>
  <c r="E165" i="4"/>
  <c r="G165" i="4"/>
  <c r="D165" i="4"/>
  <c r="F165" i="4"/>
  <c r="R165" i="4"/>
  <c r="M181" i="4"/>
  <c r="J182" i="4"/>
  <c r="K182" i="4"/>
  <c r="N181" i="4"/>
  <c r="O181" i="4"/>
  <c r="P181" i="4"/>
  <c r="N182" i="1"/>
  <c r="O182" i="1"/>
  <c r="P182" i="1"/>
  <c r="Q191" i="1"/>
  <c r="S190" i="1"/>
  <c r="Q189" i="4"/>
  <c r="S188" i="4"/>
  <c r="F174" i="1"/>
  <c r="D174" i="1"/>
  <c r="E174" i="1"/>
  <c r="G174" i="1"/>
  <c r="R174" i="1"/>
  <c r="N182" i="4"/>
  <c r="O182" i="4"/>
  <c r="P182" i="4"/>
  <c r="Q192" i="1"/>
  <c r="S191" i="1"/>
  <c r="D166" i="4"/>
  <c r="F166" i="4"/>
  <c r="E166" i="4"/>
  <c r="G166" i="4"/>
  <c r="R166" i="4"/>
  <c r="J184" i="1"/>
  <c r="K184" i="1"/>
  <c r="M183" i="1"/>
  <c r="S189" i="4"/>
  <c r="Q190" i="4"/>
  <c r="L182" i="4"/>
  <c r="B182" i="4"/>
  <c r="B183" i="1"/>
  <c r="L183" i="1"/>
  <c r="K183" i="4"/>
  <c r="J183" i="4"/>
  <c r="M182" i="4"/>
  <c r="O183" i="1"/>
  <c r="P183" i="1"/>
  <c r="N183" i="1"/>
  <c r="F175" i="1"/>
  <c r="D175" i="1"/>
  <c r="E175" i="1"/>
  <c r="G175" i="1"/>
  <c r="R175" i="1"/>
  <c r="L184" i="1"/>
  <c r="B184" i="1"/>
  <c r="B183" i="4"/>
  <c r="L183" i="4"/>
  <c r="N184" i="1"/>
  <c r="O184" i="1"/>
  <c r="P184" i="1"/>
  <c r="K185" i="1"/>
  <c r="J185" i="1"/>
  <c r="M184" i="1"/>
  <c r="D167" i="4"/>
  <c r="E167" i="4"/>
  <c r="G167" i="4"/>
  <c r="R167" i="4"/>
  <c r="N183" i="4"/>
  <c r="O183" i="4"/>
  <c r="P183" i="4"/>
  <c r="S190" i="4"/>
  <c r="Q191" i="4"/>
  <c r="Q193" i="1"/>
  <c r="S192" i="1"/>
  <c r="J184" i="4"/>
  <c r="M183" i="4"/>
  <c r="K184" i="4"/>
  <c r="F167" i="4"/>
  <c r="F176" i="1"/>
  <c r="D176" i="1"/>
  <c r="E176" i="1"/>
  <c r="G176" i="1"/>
  <c r="R176" i="1"/>
  <c r="D168" i="4"/>
  <c r="E168" i="4"/>
  <c r="G168" i="4"/>
  <c r="R168" i="4"/>
  <c r="Q192" i="4"/>
  <c r="S191" i="4"/>
  <c r="B184" i="4"/>
  <c r="L184" i="4"/>
  <c r="M184" i="4"/>
  <c r="M185" i="1"/>
  <c r="J186" i="1"/>
  <c r="K186" i="1"/>
  <c r="Q194" i="1"/>
  <c r="S193" i="1"/>
  <c r="N184" i="4"/>
  <c r="O184" i="4"/>
  <c r="P184" i="4"/>
  <c r="N185" i="1"/>
  <c r="O185" i="1"/>
  <c r="P185" i="1"/>
  <c r="L185" i="1"/>
  <c r="B185" i="1"/>
  <c r="J185" i="4"/>
  <c r="K185" i="4"/>
  <c r="F168" i="4"/>
  <c r="E169" i="4"/>
  <c r="G169" i="4"/>
  <c r="F177" i="1"/>
  <c r="D177" i="1"/>
  <c r="E177" i="1"/>
  <c r="G177" i="1"/>
  <c r="R177" i="1"/>
  <c r="D169" i="4"/>
  <c r="R169" i="4"/>
  <c r="L186" i="1"/>
  <c r="B186" i="1"/>
  <c r="M186" i="1"/>
  <c r="J187" i="1"/>
  <c r="K187" i="1"/>
  <c r="L185" i="4"/>
  <c r="B185" i="4"/>
  <c r="O186" i="1"/>
  <c r="P186" i="1"/>
  <c r="N186" i="1"/>
  <c r="N185" i="4"/>
  <c r="O185" i="4"/>
  <c r="P185" i="4"/>
  <c r="J186" i="4"/>
  <c r="M185" i="4"/>
  <c r="K186" i="4"/>
  <c r="Q195" i="1"/>
  <c r="S194" i="1"/>
  <c r="R194" i="1"/>
  <c r="Q193" i="4"/>
  <c r="S192" i="4"/>
  <c r="F169" i="4"/>
  <c r="D178" i="1"/>
  <c r="E178" i="1"/>
  <c r="G178" i="1"/>
  <c r="F178" i="1"/>
  <c r="R178" i="1"/>
  <c r="L186" i="4"/>
  <c r="B186" i="4"/>
  <c r="Q196" i="1"/>
  <c r="R195" i="1"/>
  <c r="S195" i="1"/>
  <c r="N186" i="4"/>
  <c r="O186" i="4"/>
  <c r="P186" i="4"/>
  <c r="K187" i="4"/>
  <c r="M186" i="4"/>
  <c r="J187" i="4"/>
  <c r="K188" i="1"/>
  <c r="J188" i="1"/>
  <c r="M187" i="1"/>
  <c r="N187" i="1"/>
  <c r="O187" i="1"/>
  <c r="P187" i="1"/>
  <c r="Q194" i="4"/>
  <c r="S193" i="4"/>
  <c r="D170" i="4"/>
  <c r="E170" i="4"/>
  <c r="G170" i="4"/>
  <c r="R170" i="4"/>
  <c r="L187" i="1"/>
  <c r="B187" i="1"/>
  <c r="F170" i="4"/>
  <c r="E171" i="4"/>
  <c r="G171" i="4"/>
  <c r="D179" i="1"/>
  <c r="E179" i="1"/>
  <c r="G179" i="1"/>
  <c r="F179" i="1"/>
  <c r="R179" i="1"/>
  <c r="Q197" i="1"/>
  <c r="R196" i="1"/>
  <c r="S196" i="1"/>
  <c r="M187" i="4"/>
  <c r="K188" i="4"/>
  <c r="J188" i="4"/>
  <c r="J189" i="1"/>
  <c r="K189" i="1"/>
  <c r="M188" i="1"/>
  <c r="Q195" i="4"/>
  <c r="S194" i="4"/>
  <c r="R194" i="4"/>
  <c r="L187" i="4"/>
  <c r="B187" i="4"/>
  <c r="N187" i="4"/>
  <c r="O187" i="4"/>
  <c r="P187" i="4"/>
  <c r="B188" i="1"/>
  <c r="L188" i="1"/>
  <c r="D171" i="4"/>
  <c r="R171" i="4"/>
  <c r="O188" i="1"/>
  <c r="P188" i="1"/>
  <c r="N188" i="1"/>
  <c r="F180" i="1"/>
  <c r="D180" i="1"/>
  <c r="E180" i="1"/>
  <c r="G180" i="1"/>
  <c r="R180" i="1"/>
  <c r="D172" i="4"/>
  <c r="R172" i="4"/>
  <c r="F171" i="4"/>
  <c r="E172" i="4"/>
  <c r="G172" i="4"/>
  <c r="N188" i="4"/>
  <c r="O188" i="4"/>
  <c r="P188" i="4"/>
  <c r="N189" i="1"/>
  <c r="O189" i="1"/>
  <c r="P189" i="1"/>
  <c r="Q198" i="1"/>
  <c r="R197" i="1"/>
  <c r="S197" i="1"/>
  <c r="L189" i="1"/>
  <c r="B189" i="1"/>
  <c r="K190" i="1"/>
  <c r="M189" i="1"/>
  <c r="J190" i="1"/>
  <c r="S195" i="4"/>
  <c r="Q196" i="4"/>
  <c r="R195" i="4"/>
  <c r="K189" i="4"/>
  <c r="J189" i="4"/>
  <c r="M188" i="4"/>
  <c r="L188" i="4"/>
  <c r="B188" i="4"/>
  <c r="F172" i="4"/>
  <c r="E173" i="4"/>
  <c r="G173" i="4"/>
  <c r="F181" i="1"/>
  <c r="D181" i="1"/>
  <c r="E181" i="1"/>
  <c r="G181" i="1"/>
  <c r="R181" i="1"/>
  <c r="D173" i="4"/>
  <c r="R173" i="4"/>
  <c r="J191" i="1"/>
  <c r="M190" i="1"/>
  <c r="K191" i="1"/>
  <c r="S196" i="4"/>
  <c r="R196" i="4"/>
  <c r="Q197" i="4"/>
  <c r="N190" i="1"/>
  <c r="O190" i="1"/>
  <c r="P190" i="1"/>
  <c r="L190" i="1"/>
  <c r="B190" i="1"/>
  <c r="Q199" i="1"/>
  <c r="R198" i="1"/>
  <c r="S198" i="1"/>
  <c r="N189" i="4"/>
  <c r="O189" i="4"/>
  <c r="P189" i="4"/>
  <c r="J190" i="4"/>
  <c r="M189" i="4"/>
  <c r="K190" i="4"/>
  <c r="B189" i="4"/>
  <c r="L189" i="4"/>
  <c r="F173" i="4"/>
  <c r="D182" i="1"/>
  <c r="E182" i="1"/>
  <c r="G182" i="1"/>
  <c r="F182" i="1"/>
  <c r="R182" i="1"/>
  <c r="Q200" i="1"/>
  <c r="R199" i="1"/>
  <c r="S199" i="1"/>
  <c r="L191" i="1"/>
  <c r="B191" i="1"/>
  <c r="K191" i="4"/>
  <c r="J191" i="4"/>
  <c r="M190" i="4"/>
  <c r="R197" i="4"/>
  <c r="Q198" i="4"/>
  <c r="S197" i="4"/>
  <c r="L190" i="4"/>
  <c r="B190" i="4"/>
  <c r="N191" i="1"/>
  <c r="O191" i="1"/>
  <c r="P191" i="1"/>
  <c r="D174" i="4"/>
  <c r="E174" i="4"/>
  <c r="G174" i="4"/>
  <c r="R174" i="4"/>
  <c r="N190" i="4"/>
  <c r="O190" i="4"/>
  <c r="P190" i="4"/>
  <c r="K192" i="1"/>
  <c r="J192" i="1"/>
  <c r="M191" i="1"/>
  <c r="F174" i="4"/>
  <c r="F183" i="1"/>
  <c r="D183" i="1"/>
  <c r="E183" i="1"/>
  <c r="G183" i="1"/>
  <c r="R183" i="1"/>
  <c r="Q199" i="4"/>
  <c r="R198" i="4"/>
  <c r="S198" i="4"/>
  <c r="N191" i="4"/>
  <c r="O191" i="4"/>
  <c r="P191" i="4"/>
  <c r="E175" i="4"/>
  <c r="G175" i="4"/>
  <c r="D175" i="4"/>
  <c r="R175" i="4"/>
  <c r="R200" i="1"/>
  <c r="Q201" i="1"/>
  <c r="S200" i="1"/>
  <c r="M192" i="1"/>
  <c r="J193" i="1"/>
  <c r="K193" i="1"/>
  <c r="M191" i="4"/>
  <c r="J192" i="4"/>
  <c r="K192" i="4"/>
  <c r="B191" i="4"/>
  <c r="L191" i="4"/>
  <c r="N192" i="1"/>
  <c r="O192" i="1"/>
  <c r="P192" i="1"/>
  <c r="L192" i="1"/>
  <c r="B192" i="1"/>
  <c r="F175" i="4"/>
  <c r="F184" i="1"/>
  <c r="D184" i="1"/>
  <c r="E184" i="1"/>
  <c r="G184" i="1"/>
  <c r="R184" i="1"/>
  <c r="R201" i="1"/>
  <c r="Q202" i="1"/>
  <c r="S201" i="1"/>
  <c r="N192" i="4"/>
  <c r="O192" i="4"/>
  <c r="P192" i="4"/>
  <c r="J193" i="4"/>
  <c r="K193" i="4"/>
  <c r="M192" i="4"/>
  <c r="L193" i="1"/>
  <c r="B193" i="1"/>
  <c r="R199" i="4"/>
  <c r="S199" i="4"/>
  <c r="Q200" i="4"/>
  <c r="E176" i="4"/>
  <c r="G176" i="4"/>
  <c r="D176" i="4"/>
  <c r="F176" i="4"/>
  <c r="R176" i="4"/>
  <c r="L192" i="4"/>
  <c r="B192" i="4"/>
  <c r="K194" i="1"/>
  <c r="J194" i="1"/>
  <c r="M193" i="1"/>
  <c r="N193" i="1"/>
  <c r="O193" i="1"/>
  <c r="P193" i="1"/>
  <c r="F185" i="1"/>
  <c r="D185" i="1"/>
  <c r="E185" i="1"/>
  <c r="G185" i="1"/>
  <c r="R185" i="1"/>
  <c r="J195" i="1"/>
  <c r="K195" i="1"/>
  <c r="M194" i="1"/>
  <c r="L194" i="1"/>
  <c r="B194" i="1"/>
  <c r="Q203" i="1"/>
  <c r="S202" i="1"/>
  <c r="R202" i="1"/>
  <c r="N193" i="4"/>
  <c r="O193" i="4"/>
  <c r="P193" i="4"/>
  <c r="B193" i="4"/>
  <c r="L193" i="4"/>
  <c r="N194" i="1"/>
  <c r="O194" i="1"/>
  <c r="P194" i="1"/>
  <c r="D177" i="4"/>
  <c r="E177" i="4"/>
  <c r="G177" i="4"/>
  <c r="R177" i="4"/>
  <c r="K194" i="4"/>
  <c r="J194" i="4"/>
  <c r="M193" i="4"/>
  <c r="R200" i="4"/>
  <c r="S200" i="4"/>
  <c r="Q201" i="4"/>
  <c r="F177" i="4"/>
  <c r="D186" i="1"/>
  <c r="E186" i="1"/>
  <c r="G186" i="1"/>
  <c r="F186" i="1"/>
  <c r="R186" i="1"/>
  <c r="L194" i="4"/>
  <c r="B194" i="4"/>
  <c r="M194" i="4"/>
  <c r="K195" i="4"/>
  <c r="J195" i="4"/>
  <c r="N195" i="1"/>
  <c r="O195" i="1"/>
  <c r="P195" i="1"/>
  <c r="D178" i="4"/>
  <c r="E178" i="4"/>
  <c r="G178" i="4"/>
  <c r="R178" i="4"/>
  <c r="J196" i="1"/>
  <c r="K196" i="1"/>
  <c r="M195" i="1"/>
  <c r="S201" i="4"/>
  <c r="Q202" i="4"/>
  <c r="R201" i="4"/>
  <c r="B195" i="1"/>
  <c r="L195" i="1"/>
  <c r="R203" i="1"/>
  <c r="Q204" i="1"/>
  <c r="S203" i="1"/>
  <c r="N194" i="4"/>
  <c r="O194" i="4"/>
  <c r="P194" i="4"/>
  <c r="F178" i="4"/>
  <c r="E179" i="4"/>
  <c r="G179" i="4"/>
  <c r="D187" i="1"/>
  <c r="E187" i="1"/>
  <c r="G187" i="1"/>
  <c r="F187" i="1"/>
  <c r="R187" i="1"/>
  <c r="N195" i="4"/>
  <c r="O195" i="4"/>
  <c r="P195" i="4"/>
  <c r="D179" i="4"/>
  <c r="R179" i="4"/>
  <c r="M196" i="1"/>
  <c r="J197" i="1"/>
  <c r="K197" i="1"/>
  <c r="S202" i="4"/>
  <c r="Q203" i="4"/>
  <c r="R202" i="4"/>
  <c r="B195" i="4"/>
  <c r="L195" i="4"/>
  <c r="O196" i="1"/>
  <c r="P196" i="1"/>
  <c r="N196" i="1"/>
  <c r="Q205" i="1"/>
  <c r="R204" i="1"/>
  <c r="S204" i="1"/>
  <c r="B196" i="1"/>
  <c r="L196" i="1"/>
  <c r="J196" i="4"/>
  <c r="M195" i="4"/>
  <c r="K196" i="4"/>
  <c r="F179" i="4"/>
  <c r="E180" i="4"/>
  <c r="G180" i="4"/>
  <c r="F188" i="1"/>
  <c r="D188" i="1"/>
  <c r="E188" i="1"/>
  <c r="G188" i="1"/>
  <c r="R188" i="1"/>
  <c r="Q206" i="1"/>
  <c r="R205" i="1"/>
  <c r="S205" i="1"/>
  <c r="B197" i="1"/>
  <c r="L197" i="1"/>
  <c r="B196" i="4"/>
  <c r="L196" i="4"/>
  <c r="K198" i="1"/>
  <c r="M197" i="1"/>
  <c r="J198" i="1"/>
  <c r="N196" i="4"/>
  <c r="O196" i="4"/>
  <c r="P196" i="4"/>
  <c r="N197" i="1"/>
  <c r="O197" i="1"/>
  <c r="P197" i="1"/>
  <c r="K197" i="4"/>
  <c r="M196" i="4"/>
  <c r="J197" i="4"/>
  <c r="D180" i="4"/>
  <c r="R180" i="4"/>
  <c r="R203" i="4"/>
  <c r="S203" i="4"/>
  <c r="Q204" i="4"/>
  <c r="F180" i="4"/>
  <c r="D189" i="1"/>
  <c r="E189" i="1"/>
  <c r="G189" i="1"/>
  <c r="F189" i="1"/>
  <c r="R189" i="1"/>
  <c r="K199" i="1"/>
  <c r="J199" i="1"/>
  <c r="M198" i="1"/>
  <c r="J198" i="4"/>
  <c r="K198" i="4"/>
  <c r="R206" i="1"/>
  <c r="Q207" i="1"/>
  <c r="S206" i="1"/>
  <c r="S204" i="4"/>
  <c r="Q205" i="4"/>
  <c r="R204" i="4"/>
  <c r="N197" i="4"/>
  <c r="O197" i="4"/>
  <c r="P197" i="4"/>
  <c r="B198" i="1"/>
  <c r="L198" i="1"/>
  <c r="E181" i="4"/>
  <c r="G181" i="4"/>
  <c r="D181" i="4"/>
  <c r="F181" i="4"/>
  <c r="R181" i="4"/>
  <c r="N198" i="1"/>
  <c r="O198" i="1"/>
  <c r="P198" i="1"/>
  <c r="B197" i="4"/>
  <c r="L197" i="4"/>
  <c r="M197" i="4"/>
  <c r="D190" i="1"/>
  <c r="E190" i="1"/>
  <c r="G190" i="1"/>
  <c r="F190" i="1"/>
  <c r="R190" i="1"/>
  <c r="K199" i="4"/>
  <c r="M198" i="4"/>
  <c r="J199" i="4"/>
  <c r="N199" i="1"/>
  <c r="O199" i="1"/>
  <c r="P199" i="1"/>
  <c r="J200" i="1"/>
  <c r="K200" i="1"/>
  <c r="M199" i="1"/>
  <c r="B199" i="1"/>
  <c r="L199" i="1"/>
  <c r="Q208" i="1"/>
  <c r="R207" i="1"/>
  <c r="S207" i="1"/>
  <c r="R205" i="4"/>
  <c r="Q206" i="4"/>
  <c r="S205" i="4"/>
  <c r="D182" i="4"/>
  <c r="E182" i="4"/>
  <c r="G182" i="4"/>
  <c r="R182" i="4"/>
  <c r="B198" i="4"/>
  <c r="L198" i="4"/>
  <c r="O198" i="4"/>
  <c r="P198" i="4"/>
  <c r="N198" i="4"/>
  <c r="F182" i="4"/>
  <c r="F191" i="1"/>
  <c r="D191" i="1"/>
  <c r="E191" i="1"/>
  <c r="G191" i="1"/>
  <c r="R191" i="1"/>
  <c r="D183" i="4"/>
  <c r="E183" i="4"/>
  <c r="G183" i="4"/>
  <c r="R183" i="4"/>
  <c r="Q209" i="1"/>
  <c r="S208" i="1"/>
  <c r="R208" i="1"/>
  <c r="K200" i="4"/>
  <c r="M199" i="4"/>
  <c r="J200" i="4"/>
  <c r="B199" i="4"/>
  <c r="L199" i="4"/>
  <c r="N200" i="1"/>
  <c r="O200" i="1"/>
  <c r="P200" i="1"/>
  <c r="L200" i="1"/>
  <c r="B200" i="1"/>
  <c r="S206" i="4"/>
  <c r="Q207" i="4"/>
  <c r="R206" i="4"/>
  <c r="J201" i="1"/>
  <c r="M200" i="1"/>
  <c r="K201" i="1"/>
  <c r="N199" i="4"/>
  <c r="O199" i="4"/>
  <c r="P199" i="4"/>
  <c r="D192" i="1"/>
  <c r="E192" i="1"/>
  <c r="G192" i="1"/>
  <c r="F192" i="1"/>
  <c r="R192" i="1"/>
  <c r="R207" i="4"/>
  <c r="S207" i="4"/>
  <c r="Q208" i="4"/>
  <c r="J202" i="1"/>
  <c r="K202" i="1"/>
  <c r="M201" i="1"/>
  <c r="J201" i="4"/>
  <c r="M200" i="4"/>
  <c r="K201" i="4"/>
  <c r="L200" i="4"/>
  <c r="B200" i="4"/>
  <c r="D184" i="4"/>
  <c r="R184" i="4"/>
  <c r="F183" i="4"/>
  <c r="N200" i="4"/>
  <c r="O200" i="4"/>
  <c r="P200" i="4"/>
  <c r="B201" i="1"/>
  <c r="L201" i="1"/>
  <c r="N201" i="1"/>
  <c r="O201" i="1"/>
  <c r="P201" i="1"/>
  <c r="R209" i="1"/>
  <c r="Q210" i="1"/>
  <c r="S209" i="1"/>
  <c r="D193" i="1"/>
  <c r="F193" i="1"/>
  <c r="E193" i="1"/>
  <c r="G193" i="1"/>
  <c r="R193" i="1"/>
  <c r="R208" i="4"/>
  <c r="S208" i="4"/>
  <c r="Q209" i="4"/>
  <c r="E184" i="4"/>
  <c r="G184" i="4"/>
  <c r="M202" i="1"/>
  <c r="J203" i="1"/>
  <c r="K203" i="1"/>
  <c r="R210" i="1"/>
  <c r="Q211" i="1"/>
  <c r="S210" i="1"/>
  <c r="N201" i="4"/>
  <c r="O201" i="4"/>
  <c r="P201" i="4"/>
  <c r="J202" i="4"/>
  <c r="K202" i="4"/>
  <c r="M201" i="4"/>
  <c r="B201" i="4"/>
  <c r="L201" i="4"/>
  <c r="N202" i="1"/>
  <c r="O202" i="1"/>
  <c r="P202" i="1"/>
  <c r="L202" i="1"/>
  <c r="B202" i="1"/>
  <c r="R209" i="4"/>
  <c r="Q210" i="4"/>
  <c r="S209" i="4"/>
  <c r="N202" i="4"/>
  <c r="O202" i="4"/>
  <c r="P202" i="4"/>
  <c r="B203" i="1"/>
  <c r="L203" i="1"/>
  <c r="M202" i="4"/>
  <c r="J203" i="4"/>
  <c r="K203" i="4"/>
  <c r="Q212" i="1"/>
  <c r="R211" i="1"/>
  <c r="S211" i="1"/>
  <c r="B202" i="4"/>
  <c r="L202" i="4"/>
  <c r="K204" i="1"/>
  <c r="J204" i="1"/>
  <c r="M203" i="1"/>
  <c r="D194" i="1"/>
  <c r="E194" i="1"/>
  <c r="G194" i="1"/>
  <c r="F194" i="1"/>
  <c r="N203" i="1"/>
  <c r="O203" i="1"/>
  <c r="P203" i="1"/>
  <c r="D185" i="4"/>
  <c r="R185" i="4"/>
  <c r="F184" i="4"/>
  <c r="E195" i="1"/>
  <c r="G195" i="1"/>
  <c r="D195" i="1"/>
  <c r="F195" i="1"/>
  <c r="L204" i="1"/>
  <c r="B204" i="1"/>
  <c r="S212" i="1"/>
  <c r="Q213" i="1"/>
  <c r="R212" i="1"/>
  <c r="N204" i="1"/>
  <c r="O204" i="1"/>
  <c r="P204" i="1"/>
  <c r="B203" i="4"/>
  <c r="L203" i="4"/>
  <c r="R210" i="4"/>
  <c r="S210" i="4"/>
  <c r="Q211" i="4"/>
  <c r="N203" i="4"/>
  <c r="O203" i="4"/>
  <c r="P203" i="4"/>
  <c r="E185" i="4"/>
  <c r="G185" i="4"/>
  <c r="M204" i="1"/>
  <c r="J205" i="1"/>
  <c r="K205" i="1"/>
  <c r="J204" i="4"/>
  <c r="M203" i="4"/>
  <c r="K204" i="4"/>
  <c r="N204" i="4"/>
  <c r="O204" i="4"/>
  <c r="P204" i="4"/>
  <c r="R211" i="4"/>
  <c r="S211" i="4"/>
  <c r="Q212" i="4"/>
  <c r="Q214" i="1"/>
  <c r="R213" i="1"/>
  <c r="S213" i="1"/>
  <c r="J205" i="4"/>
  <c r="K205" i="4"/>
  <c r="M204" i="4"/>
  <c r="J206" i="1"/>
  <c r="M205" i="1"/>
  <c r="K206" i="1"/>
  <c r="N205" i="1"/>
  <c r="O205" i="1"/>
  <c r="P205" i="1"/>
  <c r="L205" i="1"/>
  <c r="B205" i="1"/>
  <c r="D186" i="4"/>
  <c r="R186" i="4"/>
  <c r="E196" i="1"/>
  <c r="G196" i="1"/>
  <c r="D196" i="1"/>
  <c r="F196" i="1"/>
  <c r="B204" i="4"/>
  <c r="L204" i="4"/>
  <c r="F185" i="4"/>
  <c r="E186" i="4"/>
  <c r="G186" i="4"/>
  <c r="D187" i="4"/>
  <c r="R187" i="4"/>
  <c r="E197" i="1"/>
  <c r="G197" i="1"/>
  <c r="D197" i="1"/>
  <c r="F197" i="1"/>
  <c r="N206" i="1"/>
  <c r="O206" i="1"/>
  <c r="P206" i="1"/>
  <c r="R212" i="4"/>
  <c r="S212" i="4"/>
  <c r="Q213" i="4"/>
  <c r="F186" i="4"/>
  <c r="K207" i="1"/>
  <c r="J207" i="1"/>
  <c r="M206" i="1"/>
  <c r="B206" i="1"/>
  <c r="L206" i="1"/>
  <c r="N205" i="4"/>
  <c r="O205" i="4"/>
  <c r="P205" i="4"/>
  <c r="Q215" i="1"/>
  <c r="R214" i="1"/>
  <c r="S214" i="1"/>
  <c r="B205" i="4"/>
  <c r="L205" i="4"/>
  <c r="J206" i="4"/>
  <c r="K206" i="4"/>
  <c r="M205" i="4"/>
  <c r="N207" i="1"/>
  <c r="O207" i="1"/>
  <c r="P207" i="1"/>
  <c r="K208" i="1"/>
  <c r="J208" i="1"/>
  <c r="M207" i="1"/>
  <c r="B207" i="1"/>
  <c r="L207" i="1"/>
  <c r="Q216" i="1"/>
  <c r="S215" i="1"/>
  <c r="R215" i="1"/>
  <c r="D198" i="1"/>
  <c r="E198" i="1"/>
  <c r="G198" i="1"/>
  <c r="R213" i="4"/>
  <c r="Q214" i="4"/>
  <c r="S213" i="4"/>
  <c r="N206" i="4"/>
  <c r="O206" i="4"/>
  <c r="P206" i="4"/>
  <c r="L206" i="4"/>
  <c r="B206" i="4"/>
  <c r="E187" i="4"/>
  <c r="G187" i="4"/>
  <c r="M206" i="4"/>
  <c r="J207" i="4"/>
  <c r="K207" i="4"/>
  <c r="K208" i="4"/>
  <c r="M207" i="4"/>
  <c r="J208" i="4"/>
  <c r="S214" i="4"/>
  <c r="Q215" i="4"/>
  <c r="R214" i="4"/>
  <c r="D188" i="4"/>
  <c r="R188" i="4"/>
  <c r="F198" i="1"/>
  <c r="L208" i="1"/>
  <c r="B208" i="1"/>
  <c r="N208" i="1"/>
  <c r="O208" i="1"/>
  <c r="P208" i="1"/>
  <c r="J209" i="1"/>
  <c r="K209" i="1"/>
  <c r="M208" i="1"/>
  <c r="N207" i="4"/>
  <c r="O207" i="4"/>
  <c r="P207" i="4"/>
  <c r="D199" i="1"/>
  <c r="E199" i="1"/>
  <c r="G199" i="1"/>
  <c r="L207" i="4"/>
  <c r="B207" i="4"/>
  <c r="Q217" i="1"/>
  <c r="R216" i="1"/>
  <c r="S216" i="1"/>
  <c r="F187" i="4"/>
  <c r="E188" i="4"/>
  <c r="G188" i="4"/>
  <c r="F188" i="4"/>
  <c r="F199" i="1"/>
  <c r="D200" i="1"/>
  <c r="E200" i="1"/>
  <c r="G200" i="1"/>
  <c r="R217" i="1"/>
  <c r="Q218" i="1"/>
  <c r="S217" i="1"/>
  <c r="J210" i="1"/>
  <c r="K210" i="1"/>
  <c r="M209" i="1"/>
  <c r="S215" i="4"/>
  <c r="Q216" i="4"/>
  <c r="R215" i="4"/>
  <c r="K209" i="4"/>
  <c r="J209" i="4"/>
  <c r="N209" i="1"/>
  <c r="O209" i="1"/>
  <c r="P209" i="1"/>
  <c r="N208" i="4"/>
  <c r="O208" i="4"/>
  <c r="P208" i="4"/>
  <c r="B209" i="1"/>
  <c r="L209" i="1"/>
  <c r="B208" i="4"/>
  <c r="L208" i="4"/>
  <c r="M208" i="4"/>
  <c r="N210" i="1"/>
  <c r="O210" i="1"/>
  <c r="P210" i="1"/>
  <c r="R218" i="1"/>
  <c r="Q219" i="1"/>
  <c r="S218" i="1"/>
  <c r="F200" i="1"/>
  <c r="L210" i="1"/>
  <c r="B210" i="1"/>
  <c r="Q217" i="4"/>
  <c r="R216" i="4"/>
  <c r="S216" i="4"/>
  <c r="N209" i="4"/>
  <c r="O209" i="4"/>
  <c r="P209" i="4"/>
  <c r="J211" i="1"/>
  <c r="K211" i="1"/>
  <c r="M210" i="1"/>
  <c r="L209" i="4"/>
  <c r="M209" i="4"/>
  <c r="B209" i="4"/>
  <c r="D201" i="1"/>
  <c r="K210" i="4"/>
  <c r="J210" i="4"/>
  <c r="D189" i="4"/>
  <c r="E189" i="4"/>
  <c r="G189" i="4"/>
  <c r="R189" i="4"/>
  <c r="F189" i="4"/>
  <c r="E190" i="4"/>
  <c r="G190" i="4"/>
  <c r="F201" i="1"/>
  <c r="J211" i="4"/>
  <c r="K211" i="4"/>
  <c r="M210" i="4"/>
  <c r="N210" i="4"/>
  <c r="O210" i="4"/>
  <c r="P210" i="4"/>
  <c r="Q220" i="1"/>
  <c r="R219" i="1"/>
  <c r="S219" i="1"/>
  <c r="L210" i="4"/>
  <c r="B210" i="4"/>
  <c r="D190" i="4"/>
  <c r="R190" i="4"/>
  <c r="E201" i="1"/>
  <c r="G201" i="1"/>
  <c r="N211" i="1"/>
  <c r="O211" i="1"/>
  <c r="P211" i="1"/>
  <c r="L211" i="1"/>
  <c r="B211" i="1"/>
  <c r="J212" i="1"/>
  <c r="K212" i="1"/>
  <c r="M211" i="1"/>
  <c r="S217" i="4"/>
  <c r="R217" i="4"/>
  <c r="Q218" i="4"/>
  <c r="B212" i="1"/>
  <c r="L212" i="1"/>
  <c r="D202" i="1"/>
  <c r="F202" i="1"/>
  <c r="E202" i="1"/>
  <c r="G202" i="1"/>
  <c r="F190" i="4"/>
  <c r="E191" i="4"/>
  <c r="G191" i="4"/>
  <c r="N211" i="4"/>
  <c r="O211" i="4"/>
  <c r="P211" i="4"/>
  <c r="L211" i="4"/>
  <c r="B211" i="4"/>
  <c r="O212" i="1"/>
  <c r="P212" i="1"/>
  <c r="N212" i="1"/>
  <c r="Q221" i="1"/>
  <c r="R220" i="1"/>
  <c r="S220" i="1"/>
  <c r="J213" i="1"/>
  <c r="K213" i="1"/>
  <c r="M212" i="1"/>
  <c r="Q219" i="4"/>
  <c r="R218" i="4"/>
  <c r="S218" i="4"/>
  <c r="K212" i="4"/>
  <c r="M211" i="4"/>
  <c r="J212" i="4"/>
  <c r="D191" i="4"/>
  <c r="R191" i="4"/>
  <c r="F191" i="4"/>
  <c r="L213" i="1"/>
  <c r="B213" i="1"/>
  <c r="K213" i="4"/>
  <c r="M212" i="4"/>
  <c r="J213" i="4"/>
  <c r="J214" i="1"/>
  <c r="M213" i="1"/>
  <c r="K214" i="1"/>
  <c r="N212" i="4"/>
  <c r="O212" i="4"/>
  <c r="P212" i="4"/>
  <c r="B212" i="4"/>
  <c r="L212" i="4"/>
  <c r="Q222" i="1"/>
  <c r="R221" i="1"/>
  <c r="S221" i="1"/>
  <c r="E203" i="1"/>
  <c r="G203" i="1"/>
  <c r="D203" i="1"/>
  <c r="F203" i="1"/>
  <c r="S219" i="4"/>
  <c r="Q220" i="4"/>
  <c r="R219" i="4"/>
  <c r="N213" i="1"/>
  <c r="O213" i="1"/>
  <c r="P213" i="1"/>
  <c r="E192" i="4"/>
  <c r="G192" i="4"/>
  <c r="D192" i="4"/>
  <c r="R192" i="4"/>
  <c r="F192" i="4"/>
  <c r="E193" i="4"/>
  <c r="G193" i="4"/>
  <c r="D193" i="4"/>
  <c r="R193" i="4"/>
  <c r="D204" i="1"/>
  <c r="E204" i="1"/>
  <c r="G204" i="1"/>
  <c r="B214" i="1"/>
  <c r="L214" i="1"/>
  <c r="N214" i="1"/>
  <c r="O214" i="1"/>
  <c r="P214" i="1"/>
  <c r="M214" i="1"/>
  <c r="J215" i="1"/>
  <c r="K215" i="1"/>
  <c r="R222" i="1"/>
  <c r="Q223" i="1"/>
  <c r="S222" i="1"/>
  <c r="Q221" i="4"/>
  <c r="S220" i="4"/>
  <c r="R220" i="4"/>
  <c r="N213" i="4"/>
  <c r="O213" i="4"/>
  <c r="P213" i="4"/>
  <c r="K214" i="4"/>
  <c r="J214" i="4"/>
  <c r="M213" i="4"/>
  <c r="B213" i="4"/>
  <c r="L213" i="4"/>
  <c r="F193" i="4"/>
  <c r="E194" i="4"/>
  <c r="G194" i="4"/>
  <c r="F204" i="1"/>
  <c r="E205" i="1"/>
  <c r="N215" i="1"/>
  <c r="O215" i="1"/>
  <c r="P215" i="1"/>
  <c r="D205" i="1"/>
  <c r="Q224" i="1"/>
  <c r="R223" i="1"/>
  <c r="S223" i="1"/>
  <c r="B215" i="1"/>
  <c r="L215" i="1"/>
  <c r="J216" i="1"/>
  <c r="M215" i="1"/>
  <c r="K216" i="1"/>
  <c r="S221" i="4"/>
  <c r="Q222" i="4"/>
  <c r="R221" i="4"/>
  <c r="D194" i="4"/>
  <c r="M214" i="4"/>
  <c r="K215" i="4"/>
  <c r="J215" i="4"/>
  <c r="B214" i="4"/>
  <c r="L214" i="4"/>
  <c r="N214" i="4"/>
  <c r="O214" i="4"/>
  <c r="P214" i="4"/>
  <c r="F194" i="4"/>
  <c r="E195" i="4"/>
  <c r="G195" i="4"/>
  <c r="G205" i="1"/>
  <c r="F205" i="1"/>
  <c r="N215" i="4"/>
  <c r="O215" i="4"/>
  <c r="P215" i="4"/>
  <c r="M216" i="1"/>
  <c r="J217" i="1"/>
  <c r="K217" i="1"/>
  <c r="Q223" i="4"/>
  <c r="S222" i="4"/>
  <c r="R222" i="4"/>
  <c r="M215" i="4"/>
  <c r="J216" i="4"/>
  <c r="K216" i="4"/>
  <c r="Q225" i="1"/>
  <c r="R224" i="1"/>
  <c r="S224" i="1"/>
  <c r="B216" i="1"/>
  <c r="L216" i="1"/>
  <c r="D195" i="4"/>
  <c r="N216" i="1"/>
  <c r="O216" i="1"/>
  <c r="P216" i="1"/>
  <c r="B215" i="4"/>
  <c r="L215" i="4"/>
  <c r="F195" i="4"/>
  <c r="E196" i="4"/>
  <c r="G196" i="4"/>
  <c r="Q226" i="1"/>
  <c r="R225" i="1"/>
  <c r="S225" i="1"/>
  <c r="S223" i="4"/>
  <c r="Q224" i="4"/>
  <c r="R223" i="4"/>
  <c r="N217" i="1"/>
  <c r="O217" i="1"/>
  <c r="P217" i="1"/>
  <c r="D196" i="4"/>
  <c r="J217" i="4"/>
  <c r="M216" i="4"/>
  <c r="K217" i="4"/>
  <c r="J218" i="1"/>
  <c r="K218" i="1"/>
  <c r="M217" i="1"/>
  <c r="B216" i="4"/>
  <c r="L216" i="4"/>
  <c r="N216" i="4"/>
  <c r="O216" i="4"/>
  <c r="P216" i="4"/>
  <c r="B217" i="1"/>
  <c r="L217" i="1"/>
  <c r="D206" i="1"/>
  <c r="F206" i="1"/>
  <c r="E206" i="1"/>
  <c r="G206" i="1"/>
  <c r="F196" i="4"/>
  <c r="E197" i="4"/>
  <c r="G197" i="4"/>
  <c r="L218" i="1"/>
  <c r="B218" i="1"/>
  <c r="M218" i="1"/>
  <c r="K219" i="1"/>
  <c r="J219" i="1"/>
  <c r="L217" i="4"/>
  <c r="B217" i="4"/>
  <c r="N217" i="4"/>
  <c r="O217" i="4"/>
  <c r="P217" i="4"/>
  <c r="Q225" i="4"/>
  <c r="S224" i="4"/>
  <c r="R224" i="4"/>
  <c r="M217" i="4"/>
  <c r="K218" i="4"/>
  <c r="J218" i="4"/>
  <c r="D207" i="1"/>
  <c r="F207" i="1"/>
  <c r="E207" i="1"/>
  <c r="G207" i="1"/>
  <c r="O218" i="1"/>
  <c r="P218" i="1"/>
  <c r="N218" i="1"/>
  <c r="D197" i="4"/>
  <c r="Q227" i="1"/>
  <c r="R226" i="1"/>
  <c r="S226" i="1"/>
  <c r="F197" i="4"/>
  <c r="E198" i="4"/>
  <c r="G198" i="4"/>
  <c r="J219" i="4"/>
  <c r="K219" i="4"/>
  <c r="M218" i="4"/>
  <c r="D198" i="4"/>
  <c r="N218" i="4"/>
  <c r="O218" i="4"/>
  <c r="P218" i="4"/>
  <c r="J220" i="1"/>
  <c r="K220" i="1"/>
  <c r="M219" i="1"/>
  <c r="B219" i="1"/>
  <c r="L219" i="1"/>
  <c r="N219" i="1"/>
  <c r="O219" i="1"/>
  <c r="P219" i="1"/>
  <c r="Q228" i="1"/>
  <c r="S227" i="1"/>
  <c r="R227" i="1"/>
  <c r="L218" i="4"/>
  <c r="B218" i="4"/>
  <c r="S225" i="4"/>
  <c r="Q226" i="4"/>
  <c r="R225" i="4"/>
  <c r="F208" i="1"/>
  <c r="D208" i="1"/>
  <c r="E208" i="1"/>
  <c r="G208" i="1"/>
  <c r="F198" i="4"/>
  <c r="R228" i="1"/>
  <c r="S228" i="1"/>
  <c r="Q229" i="1"/>
  <c r="D199" i="4"/>
  <c r="F199" i="4"/>
  <c r="E199" i="4"/>
  <c r="G199" i="4"/>
  <c r="Q227" i="4"/>
  <c r="S226" i="4"/>
  <c r="R226" i="4"/>
  <c r="N220" i="1"/>
  <c r="O220" i="1"/>
  <c r="P220" i="1"/>
  <c r="N219" i="4"/>
  <c r="O219" i="4"/>
  <c r="P219" i="4"/>
  <c r="D209" i="1"/>
  <c r="F209" i="1"/>
  <c r="E209" i="1"/>
  <c r="G209" i="1"/>
  <c r="B220" i="1"/>
  <c r="L220" i="1"/>
  <c r="B219" i="4"/>
  <c r="L219" i="4"/>
  <c r="J221" i="1"/>
  <c r="K221" i="1"/>
  <c r="M220" i="1"/>
  <c r="J220" i="4"/>
  <c r="K220" i="4"/>
  <c r="M219" i="4"/>
  <c r="S227" i="4"/>
  <c r="Q228" i="4"/>
  <c r="R227" i="4"/>
  <c r="B220" i="4"/>
  <c r="L220" i="4"/>
  <c r="K221" i="4"/>
  <c r="J221" i="4"/>
  <c r="M220" i="4"/>
  <c r="E210" i="1"/>
  <c r="G210" i="1"/>
  <c r="D210" i="1"/>
  <c r="F210" i="1"/>
  <c r="J222" i="1"/>
  <c r="K222" i="1"/>
  <c r="M221" i="1"/>
  <c r="D200" i="4"/>
  <c r="E200" i="4"/>
  <c r="G200" i="4"/>
  <c r="Q230" i="1"/>
  <c r="R229" i="1"/>
  <c r="S229" i="1"/>
  <c r="N221" i="1"/>
  <c r="O221" i="1"/>
  <c r="P221" i="1"/>
  <c r="N220" i="4"/>
  <c r="O220" i="4"/>
  <c r="P220" i="4"/>
  <c r="B221" i="1"/>
  <c r="L221" i="1"/>
  <c r="F200" i="4"/>
  <c r="N221" i="4"/>
  <c r="O221" i="4"/>
  <c r="P221" i="4"/>
  <c r="O222" i="1"/>
  <c r="P222" i="1"/>
  <c r="N222" i="1"/>
  <c r="J223" i="1"/>
  <c r="K223" i="1"/>
  <c r="J222" i="4"/>
  <c r="K222" i="4"/>
  <c r="B221" i="4"/>
  <c r="L221" i="4"/>
  <c r="M221" i="4"/>
  <c r="B222" i="1"/>
  <c r="L222" i="1"/>
  <c r="M222" i="1"/>
  <c r="Q231" i="1"/>
  <c r="R230" i="1"/>
  <c r="S230" i="1"/>
  <c r="Q229" i="4"/>
  <c r="S228" i="4"/>
  <c r="R228" i="4"/>
  <c r="D201" i="4"/>
  <c r="E201" i="4"/>
  <c r="G201" i="4"/>
  <c r="E211" i="1"/>
  <c r="G211" i="1"/>
  <c r="D211" i="1"/>
  <c r="F211" i="1"/>
  <c r="F201" i="4"/>
  <c r="N223" i="1"/>
  <c r="O223" i="1"/>
  <c r="P223" i="1"/>
  <c r="K223" i="4"/>
  <c r="J223" i="4"/>
  <c r="M222" i="4"/>
  <c r="D212" i="1"/>
  <c r="E212" i="1"/>
  <c r="G212" i="1"/>
  <c r="F212" i="1"/>
  <c r="N222" i="4"/>
  <c r="O222" i="4"/>
  <c r="P222" i="4"/>
  <c r="D202" i="4"/>
  <c r="E202" i="4"/>
  <c r="G202" i="4"/>
  <c r="R231" i="1"/>
  <c r="S231" i="1"/>
  <c r="Q232" i="1"/>
  <c r="L223" i="1"/>
  <c r="B223" i="1"/>
  <c r="M223" i="1"/>
  <c r="J224" i="1"/>
  <c r="K224" i="1"/>
  <c r="S229" i="4"/>
  <c r="Q230" i="4"/>
  <c r="R229" i="4"/>
  <c r="L222" i="4"/>
  <c r="B222" i="4"/>
  <c r="F202" i="4"/>
  <c r="E203" i="4"/>
  <c r="G203" i="4"/>
  <c r="N223" i="4"/>
  <c r="O223" i="4"/>
  <c r="P223" i="4"/>
  <c r="J225" i="1"/>
  <c r="K225" i="1"/>
  <c r="M224" i="1"/>
  <c r="J224" i="4"/>
  <c r="M223" i="4"/>
  <c r="K224" i="4"/>
  <c r="Q233" i="1"/>
  <c r="R232" i="1"/>
  <c r="S232" i="1"/>
  <c r="D213" i="1"/>
  <c r="E213" i="1"/>
  <c r="G213" i="1"/>
  <c r="F213" i="1"/>
  <c r="N224" i="1"/>
  <c r="O224" i="1"/>
  <c r="P224" i="1"/>
  <c r="L223" i="4"/>
  <c r="B223" i="4"/>
  <c r="Q231" i="4"/>
  <c r="S230" i="4"/>
  <c r="R230" i="4"/>
  <c r="D203" i="4"/>
  <c r="B224" i="1"/>
  <c r="L224" i="1"/>
  <c r="F203" i="4"/>
  <c r="L224" i="4"/>
  <c r="B224" i="4"/>
  <c r="E204" i="4"/>
  <c r="G204" i="4"/>
  <c r="D204" i="4"/>
  <c r="F204" i="4"/>
  <c r="N224" i="4"/>
  <c r="O224" i="4"/>
  <c r="P224" i="4"/>
  <c r="K225" i="4"/>
  <c r="M224" i="4"/>
  <c r="J225" i="4"/>
  <c r="E214" i="1"/>
  <c r="G214" i="1"/>
  <c r="D214" i="1"/>
  <c r="F214" i="1"/>
  <c r="B225" i="1"/>
  <c r="L225" i="1"/>
  <c r="N225" i="1"/>
  <c r="O225" i="1"/>
  <c r="P225" i="1"/>
  <c r="S231" i="4"/>
  <c r="Q232" i="4"/>
  <c r="R231" i="4"/>
  <c r="K226" i="1"/>
  <c r="J226" i="1"/>
  <c r="M225" i="1"/>
  <c r="R233" i="1"/>
  <c r="Q234" i="1"/>
  <c r="S233" i="1"/>
  <c r="N225" i="4"/>
  <c r="O225" i="4"/>
  <c r="P225" i="4"/>
  <c r="L225" i="4"/>
  <c r="B225" i="4"/>
  <c r="J227" i="1"/>
  <c r="K227" i="1"/>
  <c r="M226" i="1"/>
  <c r="E215" i="1"/>
  <c r="G215" i="1"/>
  <c r="F215" i="1"/>
  <c r="D215" i="1"/>
  <c r="E205" i="4"/>
  <c r="G205" i="4"/>
  <c r="D205" i="4"/>
  <c r="F205" i="4"/>
  <c r="N226" i="1"/>
  <c r="O226" i="1"/>
  <c r="P226" i="1"/>
  <c r="L226" i="1"/>
  <c r="B226" i="1"/>
  <c r="Q233" i="4"/>
  <c r="S232" i="4"/>
  <c r="R232" i="4"/>
  <c r="M225" i="4"/>
  <c r="J226" i="4"/>
  <c r="K226" i="4"/>
  <c r="Q235" i="1"/>
  <c r="R234" i="1"/>
  <c r="S234" i="1"/>
  <c r="Q236" i="1"/>
  <c r="R235" i="1"/>
  <c r="S235" i="1"/>
  <c r="E216" i="1"/>
  <c r="G216" i="1"/>
  <c r="D216" i="1"/>
  <c r="F216" i="1"/>
  <c r="L226" i="4"/>
  <c r="B226" i="4"/>
  <c r="M226" i="4"/>
  <c r="J227" i="4"/>
  <c r="K227" i="4"/>
  <c r="B227" i="1"/>
  <c r="L227" i="1"/>
  <c r="J228" i="1"/>
  <c r="K228" i="1"/>
  <c r="M227" i="1"/>
  <c r="E206" i="4"/>
  <c r="G206" i="4"/>
  <c r="D206" i="4"/>
  <c r="N227" i="1"/>
  <c r="O227" i="1"/>
  <c r="P227" i="1"/>
  <c r="N226" i="4"/>
  <c r="O226" i="4"/>
  <c r="P226" i="4"/>
  <c r="S233" i="4"/>
  <c r="Q234" i="4"/>
  <c r="R233" i="4"/>
  <c r="F206" i="4"/>
  <c r="N228" i="1"/>
  <c r="O228" i="1"/>
  <c r="P228" i="1"/>
  <c r="B228" i="1"/>
  <c r="L228" i="1"/>
  <c r="E217" i="1"/>
  <c r="G217" i="1"/>
  <c r="D217" i="1"/>
  <c r="F217" i="1"/>
  <c r="L227" i="4"/>
  <c r="B227" i="4"/>
  <c r="K229" i="1"/>
  <c r="M228" i="1"/>
  <c r="J229" i="1"/>
  <c r="D207" i="4"/>
  <c r="E207" i="4"/>
  <c r="G207" i="4"/>
  <c r="J228" i="4"/>
  <c r="K228" i="4"/>
  <c r="M227" i="4"/>
  <c r="Q235" i="4"/>
  <c r="S234" i="4"/>
  <c r="R234" i="4"/>
  <c r="N227" i="4"/>
  <c r="O227" i="4"/>
  <c r="P227" i="4"/>
  <c r="Q237" i="1"/>
  <c r="R236" i="1"/>
  <c r="S236" i="1"/>
  <c r="F207" i="4"/>
  <c r="D208" i="4"/>
  <c r="E208" i="4"/>
  <c r="G208" i="4"/>
  <c r="Q238" i="1"/>
  <c r="R237" i="1"/>
  <c r="S237" i="1"/>
  <c r="M228" i="4"/>
  <c r="J229" i="4"/>
  <c r="K229" i="4"/>
  <c r="D218" i="1"/>
  <c r="F218" i="1"/>
  <c r="E218" i="1"/>
  <c r="G218" i="1"/>
  <c r="J230" i="1"/>
  <c r="K230" i="1"/>
  <c r="M229" i="1"/>
  <c r="N229" i="1"/>
  <c r="O229" i="1"/>
  <c r="P229" i="1"/>
  <c r="S235" i="4"/>
  <c r="Q236" i="4"/>
  <c r="R235" i="4"/>
  <c r="N228" i="4"/>
  <c r="O228" i="4"/>
  <c r="P228" i="4"/>
  <c r="B229" i="1"/>
  <c r="L229" i="1"/>
  <c r="L228" i="4"/>
  <c r="B228" i="4"/>
  <c r="F208" i="4"/>
  <c r="B230" i="1"/>
  <c r="L230" i="1"/>
  <c r="J231" i="1"/>
  <c r="K231" i="1"/>
  <c r="M230" i="1"/>
  <c r="D219" i="1"/>
  <c r="F219" i="1"/>
  <c r="E219" i="1"/>
  <c r="G219" i="1"/>
  <c r="Q239" i="1"/>
  <c r="R238" i="1"/>
  <c r="S238" i="1"/>
  <c r="M229" i="4"/>
  <c r="J230" i="4"/>
  <c r="K230" i="4"/>
  <c r="D209" i="4"/>
  <c r="E209" i="4"/>
  <c r="G209" i="4"/>
  <c r="N229" i="4"/>
  <c r="O229" i="4"/>
  <c r="P229" i="4"/>
  <c r="N230" i="1"/>
  <c r="O230" i="1"/>
  <c r="P230" i="1"/>
  <c r="Q237" i="4"/>
  <c r="S236" i="4"/>
  <c r="R236" i="4"/>
  <c r="B229" i="4"/>
  <c r="L229" i="4"/>
  <c r="F209" i="4"/>
  <c r="E210" i="4"/>
  <c r="G210" i="4"/>
  <c r="J231" i="4"/>
  <c r="K231" i="4"/>
  <c r="M230" i="4"/>
  <c r="N230" i="4"/>
  <c r="O230" i="4"/>
  <c r="P230" i="4"/>
  <c r="B231" i="1"/>
  <c r="L231" i="1"/>
  <c r="F220" i="1"/>
  <c r="D220" i="1"/>
  <c r="E220" i="1"/>
  <c r="G220" i="1"/>
  <c r="S237" i="4"/>
  <c r="Q238" i="4"/>
  <c r="R237" i="4"/>
  <c r="B230" i="4"/>
  <c r="L230" i="4"/>
  <c r="O231" i="1"/>
  <c r="P231" i="1"/>
  <c r="N231" i="1"/>
  <c r="K232" i="1"/>
  <c r="J232" i="1"/>
  <c r="M231" i="1"/>
  <c r="D210" i="4"/>
  <c r="Q240" i="1"/>
  <c r="R239" i="1"/>
  <c r="S239" i="1"/>
  <c r="Q241" i="1"/>
  <c r="R240" i="1"/>
  <c r="S240" i="1"/>
  <c r="F210" i="4"/>
  <c r="E211" i="4"/>
  <c r="G211" i="4"/>
  <c r="N232" i="1"/>
  <c r="O232" i="1"/>
  <c r="P232" i="1"/>
  <c r="Q239" i="4"/>
  <c r="S238" i="4"/>
  <c r="R238" i="4"/>
  <c r="D211" i="4"/>
  <c r="M232" i="1"/>
  <c r="K233" i="1"/>
  <c r="J233" i="1"/>
  <c r="N231" i="4"/>
  <c r="O231" i="4"/>
  <c r="P231" i="4"/>
  <c r="B232" i="1"/>
  <c r="L232" i="1"/>
  <c r="E221" i="1"/>
  <c r="G221" i="1"/>
  <c r="D221" i="1"/>
  <c r="F221" i="1"/>
  <c r="B231" i="4"/>
  <c r="L231" i="4"/>
  <c r="K232" i="4"/>
  <c r="J232" i="4"/>
  <c r="M231" i="4"/>
  <c r="F211" i="4"/>
  <c r="E212" i="4"/>
  <c r="G212" i="4"/>
  <c r="N233" i="1"/>
  <c r="O233" i="1"/>
  <c r="P233" i="1"/>
  <c r="D222" i="1"/>
  <c r="F222" i="1"/>
  <c r="E222" i="1"/>
  <c r="G222" i="1"/>
  <c r="D212" i="4"/>
  <c r="L233" i="1"/>
  <c r="B233" i="1"/>
  <c r="S239" i="4"/>
  <c r="Q240" i="4"/>
  <c r="R239" i="4"/>
  <c r="J233" i="4"/>
  <c r="K233" i="4"/>
  <c r="M232" i="4"/>
  <c r="J234" i="1"/>
  <c r="K234" i="1"/>
  <c r="M233" i="1"/>
  <c r="N232" i="4"/>
  <c r="O232" i="4"/>
  <c r="P232" i="4"/>
  <c r="L232" i="4"/>
  <c r="B232" i="4"/>
  <c r="Q242" i="1"/>
  <c r="R241" i="1"/>
  <c r="S241" i="1"/>
  <c r="F212" i="4"/>
  <c r="E213" i="4"/>
  <c r="G213" i="4"/>
  <c r="R242" i="1"/>
  <c r="Q243" i="1"/>
  <c r="S242" i="1"/>
  <c r="N233" i="4"/>
  <c r="O233" i="4"/>
  <c r="P233" i="4"/>
  <c r="L233" i="4"/>
  <c r="B233" i="4"/>
  <c r="D213" i="4"/>
  <c r="J234" i="4"/>
  <c r="K234" i="4"/>
  <c r="M233" i="4"/>
  <c r="E223" i="1"/>
  <c r="G223" i="1"/>
  <c r="D223" i="1"/>
  <c r="F223" i="1"/>
  <c r="Q241" i="4"/>
  <c r="S240" i="4"/>
  <c r="R240" i="4"/>
  <c r="N234" i="1"/>
  <c r="O234" i="1"/>
  <c r="P234" i="1"/>
  <c r="B234" i="1"/>
  <c r="L234" i="1"/>
  <c r="M234" i="1"/>
  <c r="J235" i="1"/>
  <c r="K235" i="1"/>
  <c r="F213" i="4"/>
  <c r="E214" i="4"/>
  <c r="G214" i="4"/>
  <c r="D224" i="1"/>
  <c r="E224" i="1"/>
  <c r="G224" i="1"/>
  <c r="N234" i="4"/>
  <c r="O234" i="4"/>
  <c r="P234" i="4"/>
  <c r="B234" i="4"/>
  <c r="L234" i="4"/>
  <c r="J235" i="4"/>
  <c r="K235" i="4"/>
  <c r="M234" i="4"/>
  <c r="N235" i="1"/>
  <c r="O235" i="1"/>
  <c r="P235" i="1"/>
  <c r="D214" i="4"/>
  <c r="B235" i="1"/>
  <c r="L235" i="1"/>
  <c r="Q244" i="1"/>
  <c r="R243" i="1"/>
  <c r="S243" i="1"/>
  <c r="J236" i="1"/>
  <c r="K236" i="1"/>
  <c r="M235" i="1"/>
  <c r="S241" i="4"/>
  <c r="Q242" i="4"/>
  <c r="R241" i="4"/>
  <c r="N236" i="1"/>
  <c r="O236" i="1"/>
  <c r="P236" i="1"/>
  <c r="F214" i="4"/>
  <c r="E215" i="4"/>
  <c r="G215" i="4"/>
  <c r="Q245" i="1"/>
  <c r="R244" i="1"/>
  <c r="S244" i="1"/>
  <c r="B236" i="1"/>
  <c r="L236" i="1"/>
  <c r="M236" i="1"/>
  <c r="J237" i="1"/>
  <c r="K237" i="1"/>
  <c r="K236" i="4"/>
  <c r="M235" i="4"/>
  <c r="J236" i="4"/>
  <c r="D215" i="4"/>
  <c r="F224" i="1"/>
  <c r="N235" i="4"/>
  <c r="O235" i="4"/>
  <c r="P235" i="4"/>
  <c r="E225" i="1"/>
  <c r="G225" i="1"/>
  <c r="D225" i="1"/>
  <c r="F225" i="1"/>
  <c r="Q243" i="4"/>
  <c r="S242" i="4"/>
  <c r="R242" i="4"/>
  <c r="L235" i="4"/>
  <c r="B235" i="4"/>
  <c r="F215" i="4"/>
  <c r="S243" i="4"/>
  <c r="Q244" i="4"/>
  <c r="R243" i="4"/>
  <c r="N236" i="4"/>
  <c r="O236" i="4"/>
  <c r="P236" i="4"/>
  <c r="L236" i="4"/>
  <c r="B236" i="4"/>
  <c r="Q246" i="1"/>
  <c r="R245" i="1"/>
  <c r="S245" i="1"/>
  <c r="L237" i="1"/>
  <c r="B237" i="1"/>
  <c r="E216" i="4"/>
  <c r="G216" i="4"/>
  <c r="D216" i="4"/>
  <c r="K237" i="4"/>
  <c r="M236" i="4"/>
  <c r="J237" i="4"/>
  <c r="D226" i="1"/>
  <c r="F226" i="1"/>
  <c r="E226" i="1"/>
  <c r="G226" i="1"/>
  <c r="J238" i="1"/>
  <c r="K238" i="1"/>
  <c r="M237" i="1"/>
  <c r="N237" i="1"/>
  <c r="O237" i="1"/>
  <c r="P237" i="1"/>
  <c r="F216" i="4"/>
  <c r="B237" i="4"/>
  <c r="L237" i="4"/>
  <c r="M238" i="1"/>
  <c r="J239" i="1"/>
  <c r="K239" i="1"/>
  <c r="E227" i="1"/>
  <c r="G227" i="1"/>
  <c r="D227" i="1"/>
  <c r="F227" i="1"/>
  <c r="N238" i="1"/>
  <c r="O238" i="1"/>
  <c r="P238" i="1"/>
  <c r="D217" i="4"/>
  <c r="E217" i="4"/>
  <c r="G217" i="4"/>
  <c r="B238" i="1"/>
  <c r="L238" i="1"/>
  <c r="K238" i="4"/>
  <c r="M237" i="4"/>
  <c r="J238" i="4"/>
  <c r="Q245" i="4"/>
  <c r="S244" i="4"/>
  <c r="R244" i="4"/>
  <c r="R246" i="1"/>
  <c r="Q247" i="1"/>
  <c r="S246" i="1"/>
  <c r="N237" i="4"/>
  <c r="O237" i="4"/>
  <c r="P237" i="4"/>
  <c r="L238" i="4"/>
  <c r="B238" i="4"/>
  <c r="Q248" i="1"/>
  <c r="R247" i="1"/>
  <c r="S247" i="1"/>
  <c r="E228" i="1"/>
  <c r="G228" i="1"/>
  <c r="D228" i="1"/>
  <c r="F228" i="1"/>
  <c r="L239" i="1"/>
  <c r="B239" i="1"/>
  <c r="M239" i="1"/>
  <c r="J240" i="1"/>
  <c r="K240" i="1"/>
  <c r="N239" i="1"/>
  <c r="O239" i="1"/>
  <c r="P239" i="1"/>
  <c r="D218" i="4"/>
  <c r="S245" i="4"/>
  <c r="Q246" i="4"/>
  <c r="R245" i="4"/>
  <c r="M238" i="4"/>
  <c r="J239" i="4"/>
  <c r="K239" i="4"/>
  <c r="F217" i="4"/>
  <c r="N238" i="4"/>
  <c r="O238" i="4"/>
  <c r="P238" i="4"/>
  <c r="E218" i="4"/>
  <c r="G218" i="4"/>
  <c r="L239" i="4"/>
  <c r="B239" i="4"/>
  <c r="N239" i="4"/>
  <c r="O239" i="4"/>
  <c r="P239" i="4"/>
  <c r="E229" i="1"/>
  <c r="G229" i="1"/>
  <c r="D229" i="1"/>
  <c r="F229" i="1"/>
  <c r="B240" i="1"/>
  <c r="L240" i="1"/>
  <c r="Q247" i="4"/>
  <c r="S246" i="4"/>
  <c r="R246" i="4"/>
  <c r="K241" i="1"/>
  <c r="J241" i="1"/>
  <c r="M240" i="1"/>
  <c r="M239" i="4"/>
  <c r="K240" i="4"/>
  <c r="J240" i="4"/>
  <c r="N240" i="1"/>
  <c r="O240" i="1"/>
  <c r="P240" i="1"/>
  <c r="Q249" i="1"/>
  <c r="R248" i="1"/>
  <c r="S248" i="1"/>
  <c r="D219" i="4"/>
  <c r="F218" i="4"/>
  <c r="L241" i="1"/>
  <c r="B241" i="1"/>
  <c r="E230" i="1"/>
  <c r="G230" i="1"/>
  <c r="D230" i="1"/>
  <c r="F230" i="1"/>
  <c r="O241" i="1"/>
  <c r="P241" i="1"/>
  <c r="N241" i="1"/>
  <c r="M241" i="1"/>
  <c r="J242" i="1"/>
  <c r="K242" i="1"/>
  <c r="R249" i="1"/>
  <c r="Q250" i="1"/>
  <c r="S249" i="1"/>
  <c r="N240" i="4"/>
  <c r="O240" i="4"/>
  <c r="P240" i="4"/>
  <c r="J241" i="4"/>
  <c r="K241" i="4"/>
  <c r="M240" i="4"/>
  <c r="S247" i="4"/>
  <c r="Q248" i="4"/>
  <c r="R247" i="4"/>
  <c r="B240" i="4"/>
  <c r="L240" i="4"/>
  <c r="E219" i="4"/>
  <c r="G219" i="4"/>
  <c r="F219" i="4"/>
  <c r="N242" i="1"/>
  <c r="O242" i="1"/>
  <c r="P242" i="1"/>
  <c r="Q249" i="4"/>
  <c r="S248" i="4"/>
  <c r="R248" i="4"/>
  <c r="N241" i="4"/>
  <c r="O241" i="4"/>
  <c r="P241" i="4"/>
  <c r="Q251" i="1"/>
  <c r="R250" i="1"/>
  <c r="S250" i="1"/>
  <c r="L241" i="4"/>
  <c r="B241" i="4"/>
  <c r="M241" i="4"/>
  <c r="K242" i="4"/>
  <c r="J242" i="4"/>
  <c r="D231" i="1"/>
  <c r="E231" i="1"/>
  <c r="G231" i="1"/>
  <c r="F231" i="1"/>
  <c r="B242" i="1"/>
  <c r="L242" i="1"/>
  <c r="J243" i="1"/>
  <c r="K243" i="1"/>
  <c r="M242" i="1"/>
  <c r="E220" i="4"/>
  <c r="G220" i="4"/>
  <c r="D221" i="4"/>
  <c r="D220" i="4"/>
  <c r="F220" i="4"/>
  <c r="N242" i="4"/>
  <c r="O242" i="4"/>
  <c r="P242" i="4"/>
  <c r="Q252" i="1"/>
  <c r="R251" i="1"/>
  <c r="S251" i="1"/>
  <c r="E232" i="1"/>
  <c r="G232" i="1"/>
  <c r="F232" i="1"/>
  <c r="D232" i="1"/>
  <c r="S249" i="4"/>
  <c r="Q250" i="4"/>
  <c r="R249" i="4"/>
  <c r="N243" i="1"/>
  <c r="O243" i="1"/>
  <c r="P243" i="1"/>
  <c r="B243" i="1"/>
  <c r="L243" i="1"/>
  <c r="J243" i="4"/>
  <c r="K243" i="4"/>
  <c r="M242" i="4"/>
  <c r="M243" i="1"/>
  <c r="J244" i="1"/>
  <c r="K244" i="1"/>
  <c r="L242" i="4"/>
  <c r="B242" i="4"/>
  <c r="E221" i="4"/>
  <c r="G221" i="4"/>
  <c r="F233" i="1"/>
  <c r="D233" i="1"/>
  <c r="E233" i="1"/>
  <c r="G233" i="1"/>
  <c r="B244" i="1"/>
  <c r="L244" i="1"/>
  <c r="D222" i="4"/>
  <c r="J245" i="1"/>
  <c r="M244" i="1"/>
  <c r="K245" i="1"/>
  <c r="N243" i="4"/>
  <c r="O243" i="4"/>
  <c r="P243" i="4"/>
  <c r="Q251" i="4"/>
  <c r="S250" i="4"/>
  <c r="R250" i="4"/>
  <c r="Q253" i="1"/>
  <c r="R252" i="1"/>
  <c r="S252" i="1"/>
  <c r="N244" i="1"/>
  <c r="O244" i="1"/>
  <c r="P244" i="1"/>
  <c r="L243" i="4"/>
  <c r="B243" i="4"/>
  <c r="M243" i="4"/>
  <c r="K244" i="4"/>
  <c r="J244" i="4"/>
  <c r="F221" i="4"/>
  <c r="E222" i="4"/>
  <c r="G222" i="4"/>
  <c r="F222" i="4"/>
  <c r="E223" i="4"/>
  <c r="G223" i="4"/>
  <c r="N244" i="4"/>
  <c r="O244" i="4"/>
  <c r="P244" i="4"/>
  <c r="D223" i="4"/>
  <c r="B245" i="1"/>
  <c r="L245" i="1"/>
  <c r="E234" i="1"/>
  <c r="G234" i="1"/>
  <c r="D234" i="1"/>
  <c r="F234" i="1"/>
  <c r="S251" i="4"/>
  <c r="Q252" i="4"/>
  <c r="R251" i="4"/>
  <c r="J245" i="4"/>
  <c r="K245" i="4"/>
  <c r="N245" i="1"/>
  <c r="O245" i="1"/>
  <c r="P245" i="1"/>
  <c r="L244" i="4"/>
  <c r="M244" i="4"/>
  <c r="B244" i="4"/>
  <c r="Q254" i="1"/>
  <c r="R253" i="1"/>
  <c r="S253" i="1"/>
  <c r="K246" i="1"/>
  <c r="J246" i="1"/>
  <c r="M245" i="1"/>
  <c r="F223" i="4"/>
  <c r="D235" i="1"/>
  <c r="E235" i="1"/>
  <c r="G235" i="1"/>
  <c r="K246" i="4"/>
  <c r="J246" i="4"/>
  <c r="M245" i="4"/>
  <c r="J247" i="1"/>
  <c r="K247" i="1"/>
  <c r="B246" i="1"/>
  <c r="L246" i="1"/>
  <c r="M246" i="1"/>
  <c r="B245" i="4"/>
  <c r="L245" i="4"/>
  <c r="N245" i="4"/>
  <c r="O245" i="4"/>
  <c r="P245" i="4"/>
  <c r="Q255" i="1"/>
  <c r="S254" i="1"/>
  <c r="R254" i="1"/>
  <c r="E224" i="4"/>
  <c r="G224" i="4"/>
  <c r="D224" i="4"/>
  <c r="F224" i="4"/>
  <c r="Q253" i="4"/>
  <c r="S252" i="4"/>
  <c r="R252" i="4"/>
  <c r="N246" i="1"/>
  <c r="O246" i="1"/>
  <c r="P246" i="1"/>
  <c r="N247" i="1"/>
  <c r="O247" i="1"/>
  <c r="P247" i="1"/>
  <c r="D225" i="4"/>
  <c r="E225" i="4"/>
  <c r="G225" i="4"/>
  <c r="R255" i="1"/>
  <c r="Q256" i="1"/>
  <c r="S255" i="1"/>
  <c r="K248" i="1"/>
  <c r="J248" i="1"/>
  <c r="M247" i="1"/>
  <c r="S253" i="4"/>
  <c r="Q254" i="4"/>
  <c r="R253" i="4"/>
  <c r="N246" i="4"/>
  <c r="O246" i="4"/>
  <c r="P246" i="4"/>
  <c r="J247" i="4"/>
  <c r="K247" i="4"/>
  <c r="L246" i="4"/>
  <c r="M246" i="4"/>
  <c r="B246" i="4"/>
  <c r="E236" i="1"/>
  <c r="G236" i="1"/>
  <c r="D236" i="1"/>
  <c r="F236" i="1"/>
  <c r="F235" i="1"/>
  <c r="B247" i="1"/>
  <c r="L247" i="1"/>
  <c r="F225" i="4"/>
  <c r="E226" i="4"/>
  <c r="G226" i="4"/>
  <c r="N247" i="4"/>
  <c r="O247" i="4"/>
  <c r="P247" i="4"/>
  <c r="E237" i="1"/>
  <c r="G237" i="1"/>
  <c r="D237" i="1"/>
  <c r="F237" i="1"/>
  <c r="N248" i="1"/>
  <c r="O248" i="1"/>
  <c r="P248" i="1"/>
  <c r="D226" i="4"/>
  <c r="B247" i="4"/>
  <c r="L247" i="4"/>
  <c r="J249" i="1"/>
  <c r="K249" i="1"/>
  <c r="M248" i="1"/>
  <c r="Q257" i="1"/>
  <c r="S256" i="1"/>
  <c r="R256" i="1"/>
  <c r="Q255" i="4"/>
  <c r="R254" i="4"/>
  <c r="S254" i="4"/>
  <c r="J248" i="4"/>
  <c r="M247" i="4"/>
  <c r="K248" i="4"/>
  <c r="B248" i="1"/>
  <c r="L248" i="1"/>
  <c r="F226" i="4"/>
  <c r="E227" i="4"/>
  <c r="G227" i="4"/>
  <c r="L248" i="4"/>
  <c r="B248" i="4"/>
  <c r="Q258" i="1"/>
  <c r="R257" i="1"/>
  <c r="S257" i="1"/>
  <c r="N248" i="4"/>
  <c r="O248" i="4"/>
  <c r="P248" i="4"/>
  <c r="M248" i="4"/>
  <c r="J249" i="4"/>
  <c r="K249" i="4"/>
  <c r="L249" i="1"/>
  <c r="B249" i="1"/>
  <c r="K250" i="1"/>
  <c r="J250" i="1"/>
  <c r="M249" i="1"/>
  <c r="Q256" i="4"/>
  <c r="R255" i="4"/>
  <c r="S255" i="4"/>
  <c r="F238" i="1"/>
  <c r="E238" i="1"/>
  <c r="G238" i="1"/>
  <c r="D238" i="1"/>
  <c r="N249" i="1"/>
  <c r="O249" i="1"/>
  <c r="P249" i="1"/>
  <c r="D227" i="4"/>
  <c r="N249" i="4"/>
  <c r="O249" i="4"/>
  <c r="P249" i="4"/>
  <c r="J251" i="1"/>
  <c r="M250" i="1"/>
  <c r="K251" i="1"/>
  <c r="L250" i="1"/>
  <c r="B250" i="1"/>
  <c r="E239" i="1"/>
  <c r="G239" i="1"/>
  <c r="D239" i="1"/>
  <c r="F239" i="1"/>
  <c r="N250" i="1"/>
  <c r="O250" i="1"/>
  <c r="P250" i="1"/>
  <c r="R258" i="1"/>
  <c r="Q259" i="1"/>
  <c r="S258" i="1"/>
  <c r="L249" i="4"/>
  <c r="B249" i="4"/>
  <c r="D228" i="4"/>
  <c r="Q257" i="4"/>
  <c r="S256" i="4"/>
  <c r="R256" i="4"/>
  <c r="F227" i="4"/>
  <c r="J250" i="4"/>
  <c r="K250" i="4"/>
  <c r="M249" i="4"/>
  <c r="N251" i="1"/>
  <c r="O251" i="1"/>
  <c r="P251" i="1"/>
  <c r="N250" i="4"/>
  <c r="O250" i="4"/>
  <c r="P250" i="4"/>
  <c r="E228" i="4"/>
  <c r="G228" i="4"/>
  <c r="J252" i="1"/>
  <c r="M251" i="1"/>
  <c r="K252" i="1"/>
  <c r="D240" i="1"/>
  <c r="E240" i="1"/>
  <c r="G240" i="1"/>
  <c r="F240" i="1"/>
  <c r="B250" i="4"/>
  <c r="L250" i="4"/>
  <c r="Q260" i="1"/>
  <c r="R259" i="1"/>
  <c r="S259" i="1"/>
  <c r="Q258" i="4"/>
  <c r="S257" i="4"/>
  <c r="R257" i="4"/>
  <c r="B251" i="1"/>
  <c r="L251" i="1"/>
  <c r="J251" i="4"/>
  <c r="K251" i="4"/>
  <c r="M250" i="4"/>
  <c r="R260" i="1"/>
  <c r="Q261" i="1"/>
  <c r="S260" i="1"/>
  <c r="J253" i="1"/>
  <c r="K253" i="1"/>
  <c r="M252" i="1"/>
  <c r="D229" i="4"/>
  <c r="D241" i="1"/>
  <c r="F241" i="1"/>
  <c r="E241" i="1"/>
  <c r="G241" i="1"/>
  <c r="L251" i="4"/>
  <c r="B251" i="4"/>
  <c r="J252" i="4"/>
  <c r="K252" i="4"/>
  <c r="M251" i="4"/>
  <c r="S258" i="4"/>
  <c r="Q259" i="4"/>
  <c r="R258" i="4"/>
  <c r="N252" i="1"/>
  <c r="O252" i="1"/>
  <c r="P252" i="1"/>
  <c r="N251" i="4"/>
  <c r="O251" i="4"/>
  <c r="P251" i="4"/>
  <c r="B252" i="1"/>
  <c r="L252" i="1"/>
  <c r="F228" i="4"/>
  <c r="E229" i="4"/>
  <c r="G229" i="4"/>
  <c r="D230" i="4"/>
  <c r="F229" i="4"/>
  <c r="E230" i="4"/>
  <c r="G230" i="4"/>
  <c r="S259" i="4"/>
  <c r="Q260" i="4"/>
  <c r="R259" i="4"/>
  <c r="N253" i="1"/>
  <c r="O253" i="1"/>
  <c r="P253" i="1"/>
  <c r="L253" i="1"/>
  <c r="B253" i="1"/>
  <c r="Q262" i="1"/>
  <c r="R261" i="1"/>
  <c r="S261" i="1"/>
  <c r="L252" i="4"/>
  <c r="B252" i="4"/>
  <c r="M252" i="4"/>
  <c r="J253" i="4"/>
  <c r="K253" i="4"/>
  <c r="D242" i="1"/>
  <c r="F242" i="1"/>
  <c r="E242" i="1"/>
  <c r="G242" i="1"/>
  <c r="J254" i="1"/>
  <c r="M253" i="1"/>
  <c r="K254" i="1"/>
  <c r="N252" i="4"/>
  <c r="O252" i="4"/>
  <c r="P252" i="4"/>
  <c r="D231" i="4"/>
  <c r="N254" i="1"/>
  <c r="O254" i="1"/>
  <c r="P254" i="1"/>
  <c r="J255" i="1"/>
  <c r="M254" i="1"/>
  <c r="K255" i="1"/>
  <c r="B253" i="4"/>
  <c r="L253" i="4"/>
  <c r="F230" i="4"/>
  <c r="E231" i="4"/>
  <c r="G231" i="4"/>
  <c r="Q263" i="1"/>
  <c r="R262" i="1"/>
  <c r="S262" i="1"/>
  <c r="K254" i="4"/>
  <c r="J254" i="4"/>
  <c r="M253" i="4"/>
  <c r="E243" i="1"/>
  <c r="G243" i="1"/>
  <c r="D243" i="1"/>
  <c r="F243" i="1"/>
  <c r="S260" i="4"/>
  <c r="Q261" i="4"/>
  <c r="R260" i="4"/>
  <c r="B254" i="1"/>
  <c r="L254" i="1"/>
  <c r="N253" i="4"/>
  <c r="O253" i="4"/>
  <c r="P253" i="4"/>
  <c r="D232" i="4"/>
  <c r="K255" i="4"/>
  <c r="M254" i="4"/>
  <c r="J255" i="4"/>
  <c r="B255" i="1"/>
  <c r="L255" i="1"/>
  <c r="B254" i="4"/>
  <c r="L254" i="4"/>
  <c r="N255" i="1"/>
  <c r="O255" i="1"/>
  <c r="P255" i="1"/>
  <c r="E244" i="1"/>
  <c r="G244" i="1"/>
  <c r="F244" i="1"/>
  <c r="D244" i="1"/>
  <c r="Q262" i="4"/>
  <c r="R261" i="4"/>
  <c r="S261" i="4"/>
  <c r="J256" i="1"/>
  <c r="K256" i="1"/>
  <c r="M255" i="1"/>
  <c r="Q264" i="1"/>
  <c r="R263" i="1"/>
  <c r="S263" i="1"/>
  <c r="F231" i="4"/>
  <c r="E232" i="4"/>
  <c r="G232" i="4"/>
  <c r="N254" i="4"/>
  <c r="O254" i="4"/>
  <c r="P254" i="4"/>
  <c r="S262" i="4"/>
  <c r="Q263" i="4"/>
  <c r="R262" i="4"/>
  <c r="Q265" i="1"/>
  <c r="S264" i="1"/>
  <c r="R264" i="1"/>
  <c r="M255" i="4"/>
  <c r="J256" i="4"/>
  <c r="K256" i="4"/>
  <c r="N256" i="1"/>
  <c r="O256" i="1"/>
  <c r="P256" i="1"/>
  <c r="D245" i="1"/>
  <c r="E245" i="1"/>
  <c r="G245" i="1"/>
  <c r="N255" i="4"/>
  <c r="O255" i="4"/>
  <c r="P255" i="4"/>
  <c r="L256" i="1"/>
  <c r="B256" i="1"/>
  <c r="B255" i="4"/>
  <c r="L255" i="4"/>
  <c r="J257" i="1"/>
  <c r="M256" i="1"/>
  <c r="K257" i="1"/>
  <c r="D233" i="4"/>
  <c r="F232" i="4"/>
  <c r="E233" i="4"/>
  <c r="G233" i="4"/>
  <c r="D234" i="4"/>
  <c r="K257" i="4"/>
  <c r="J257" i="4"/>
  <c r="B257" i="1"/>
  <c r="L257" i="1"/>
  <c r="N256" i="4"/>
  <c r="O256" i="4"/>
  <c r="P256" i="4"/>
  <c r="D246" i="1"/>
  <c r="E246" i="1"/>
  <c r="G246" i="1"/>
  <c r="K258" i="1"/>
  <c r="J258" i="1"/>
  <c r="M257" i="1"/>
  <c r="F245" i="1"/>
  <c r="R265" i="1"/>
  <c r="Q266" i="1"/>
  <c r="S265" i="1"/>
  <c r="R263" i="4"/>
  <c r="S263" i="4"/>
  <c r="Q264" i="4"/>
  <c r="O257" i="1"/>
  <c r="P257" i="1"/>
  <c r="N257" i="1"/>
  <c r="F233" i="4"/>
  <c r="E234" i="4"/>
  <c r="G234" i="4"/>
  <c r="B256" i="4"/>
  <c r="L256" i="4"/>
  <c r="M256" i="4"/>
  <c r="D235" i="4"/>
  <c r="R264" i="4"/>
  <c r="Q265" i="4"/>
  <c r="S264" i="4"/>
  <c r="E247" i="1"/>
  <c r="G247" i="1"/>
  <c r="F247" i="1"/>
  <c r="D247" i="1"/>
  <c r="L257" i="4"/>
  <c r="M257" i="4"/>
  <c r="B257" i="4"/>
  <c r="Q267" i="1"/>
  <c r="R266" i="1"/>
  <c r="S266" i="1"/>
  <c r="F234" i="4"/>
  <c r="O258" i="1"/>
  <c r="P258" i="1"/>
  <c r="N258" i="1"/>
  <c r="K258" i="4"/>
  <c r="J258" i="4"/>
  <c r="N257" i="4"/>
  <c r="O257" i="4"/>
  <c r="P257" i="4"/>
  <c r="J259" i="1"/>
  <c r="M258" i="1"/>
  <c r="K259" i="1"/>
  <c r="B258" i="1"/>
  <c r="L258" i="1"/>
  <c r="F246" i="1"/>
  <c r="N259" i="1"/>
  <c r="O259" i="1"/>
  <c r="P259" i="1"/>
  <c r="D248" i="1"/>
  <c r="E248" i="1"/>
  <c r="G248" i="1"/>
  <c r="S265" i="4"/>
  <c r="R265" i="4"/>
  <c r="Q266" i="4"/>
  <c r="N258" i="4"/>
  <c r="O258" i="4"/>
  <c r="P258" i="4"/>
  <c r="R267" i="1"/>
  <c r="S267" i="1"/>
  <c r="Q268" i="1"/>
  <c r="K260" i="1"/>
  <c r="M259" i="1"/>
  <c r="J260" i="1"/>
  <c r="J259" i="4"/>
  <c r="K259" i="4"/>
  <c r="E235" i="4"/>
  <c r="G235" i="4"/>
  <c r="B258" i="4"/>
  <c r="L258" i="4"/>
  <c r="M258" i="4"/>
  <c r="B259" i="1"/>
  <c r="L259" i="1"/>
  <c r="N259" i="4"/>
  <c r="O259" i="4"/>
  <c r="P259" i="4"/>
  <c r="Q269" i="1"/>
  <c r="R268" i="1"/>
  <c r="S268" i="1"/>
  <c r="D236" i="4"/>
  <c r="F248" i="1"/>
  <c r="B259" i="4"/>
  <c r="L259" i="4"/>
  <c r="B260" i="1"/>
  <c r="L260" i="1"/>
  <c r="E249" i="1"/>
  <c r="G249" i="1"/>
  <c r="D249" i="1"/>
  <c r="F249" i="1"/>
  <c r="J260" i="4"/>
  <c r="M259" i="4"/>
  <c r="K260" i="4"/>
  <c r="N260" i="1"/>
  <c r="O260" i="1"/>
  <c r="P260" i="1"/>
  <c r="J261" i="1"/>
  <c r="M260" i="1"/>
  <c r="K261" i="1"/>
  <c r="R266" i="4"/>
  <c r="S266" i="4"/>
  <c r="Q267" i="4"/>
  <c r="F235" i="4"/>
  <c r="E236" i="4"/>
  <c r="G236" i="4"/>
  <c r="F236" i="4"/>
  <c r="E250" i="1"/>
  <c r="G250" i="1"/>
  <c r="D250" i="1"/>
  <c r="F250" i="1"/>
  <c r="B261" i="1"/>
  <c r="L261" i="1"/>
  <c r="J262" i="1"/>
  <c r="M261" i="1"/>
  <c r="K262" i="1"/>
  <c r="L260" i="4"/>
  <c r="B260" i="4"/>
  <c r="Q270" i="1"/>
  <c r="R269" i="1"/>
  <c r="S269" i="1"/>
  <c r="N260" i="4"/>
  <c r="O260" i="4"/>
  <c r="P260" i="4"/>
  <c r="O261" i="1"/>
  <c r="P261" i="1"/>
  <c r="N261" i="1"/>
  <c r="E237" i="4"/>
  <c r="G237" i="4"/>
  <c r="D237" i="4"/>
  <c r="Q268" i="4"/>
  <c r="R267" i="4"/>
  <c r="S267" i="4"/>
  <c r="K261" i="4"/>
  <c r="J261" i="4"/>
  <c r="M260" i="4"/>
  <c r="F237" i="4"/>
  <c r="L261" i="4"/>
  <c r="B261" i="4"/>
  <c r="B262" i="1"/>
  <c r="L262" i="1"/>
  <c r="R270" i="1"/>
  <c r="Q271" i="1"/>
  <c r="S270" i="1"/>
  <c r="M262" i="1"/>
  <c r="J263" i="1"/>
  <c r="K263" i="1"/>
  <c r="N261" i="4"/>
  <c r="O261" i="4"/>
  <c r="P261" i="4"/>
  <c r="D238" i="4"/>
  <c r="E238" i="4"/>
  <c r="G238" i="4"/>
  <c r="F238" i="4"/>
  <c r="O262" i="1"/>
  <c r="P262" i="1"/>
  <c r="N262" i="1"/>
  <c r="R268" i="4"/>
  <c r="S268" i="4"/>
  <c r="Q269" i="4"/>
  <c r="M261" i="4"/>
  <c r="K262" i="4"/>
  <c r="J262" i="4"/>
  <c r="D251" i="1"/>
  <c r="F251" i="1"/>
  <c r="E251" i="1"/>
  <c r="G251" i="1"/>
  <c r="Q270" i="4"/>
  <c r="R269" i="4"/>
  <c r="S269" i="4"/>
  <c r="N263" i="1"/>
  <c r="O263" i="1"/>
  <c r="P263" i="1"/>
  <c r="D239" i="4"/>
  <c r="E239" i="4"/>
  <c r="G239" i="4"/>
  <c r="B262" i="4"/>
  <c r="L262" i="4"/>
  <c r="Q272" i="1"/>
  <c r="S271" i="1"/>
  <c r="R271" i="1"/>
  <c r="L263" i="1"/>
  <c r="B263" i="1"/>
  <c r="K263" i="4"/>
  <c r="J263" i="4"/>
  <c r="M262" i="4"/>
  <c r="N262" i="4"/>
  <c r="O262" i="4"/>
  <c r="P262" i="4"/>
  <c r="E252" i="1"/>
  <c r="G252" i="1"/>
  <c r="D252" i="1"/>
  <c r="F252" i="1"/>
  <c r="J264" i="1"/>
  <c r="M263" i="1"/>
  <c r="K264" i="1"/>
  <c r="F239" i="4"/>
  <c r="Q273" i="1"/>
  <c r="R272" i="1"/>
  <c r="S272" i="1"/>
  <c r="M264" i="1"/>
  <c r="J265" i="1"/>
  <c r="K265" i="1"/>
  <c r="N263" i="4"/>
  <c r="O263" i="4"/>
  <c r="P263" i="4"/>
  <c r="L263" i="4"/>
  <c r="B263" i="4"/>
  <c r="E240" i="4"/>
  <c r="G240" i="4"/>
  <c r="D240" i="4"/>
  <c r="D253" i="1"/>
  <c r="F253" i="1"/>
  <c r="E253" i="1"/>
  <c r="G253" i="1"/>
  <c r="B264" i="1"/>
  <c r="L264" i="1"/>
  <c r="N264" i="1"/>
  <c r="O264" i="1"/>
  <c r="P264" i="1"/>
  <c r="J264" i="4"/>
  <c r="M263" i="4"/>
  <c r="K264" i="4"/>
  <c r="R270" i="4"/>
  <c r="S270" i="4"/>
  <c r="Q271" i="4"/>
  <c r="L264" i="4"/>
  <c r="B264" i="4"/>
  <c r="E254" i="1"/>
  <c r="G254" i="1"/>
  <c r="D254" i="1"/>
  <c r="F254" i="1"/>
  <c r="N264" i="4"/>
  <c r="O264" i="4"/>
  <c r="P264" i="4"/>
  <c r="L265" i="1"/>
  <c r="B265" i="1"/>
  <c r="J265" i="4"/>
  <c r="M264" i="4"/>
  <c r="K265" i="4"/>
  <c r="N265" i="1"/>
  <c r="O265" i="1"/>
  <c r="P265" i="1"/>
  <c r="D241" i="4"/>
  <c r="F240" i="4"/>
  <c r="E241" i="4"/>
  <c r="G241" i="4"/>
  <c r="M265" i="1"/>
  <c r="K266" i="1"/>
  <c r="J266" i="1"/>
  <c r="Q272" i="4"/>
  <c r="R271" i="4"/>
  <c r="S271" i="4"/>
  <c r="R273" i="1"/>
  <c r="Q274" i="1"/>
  <c r="S273" i="1"/>
  <c r="F241" i="4"/>
  <c r="D242" i="4"/>
  <c r="E242" i="4"/>
  <c r="G242" i="4"/>
  <c r="M266" i="1"/>
  <c r="J267" i="1"/>
  <c r="K267" i="1"/>
  <c r="B266" i="1"/>
  <c r="L266" i="1"/>
  <c r="B265" i="4"/>
  <c r="L265" i="4"/>
  <c r="N265" i="4"/>
  <c r="O265" i="4"/>
  <c r="P265" i="4"/>
  <c r="E255" i="1"/>
  <c r="G255" i="1"/>
  <c r="D255" i="1"/>
  <c r="F255" i="1"/>
  <c r="R272" i="4"/>
  <c r="S272" i="4"/>
  <c r="Q273" i="4"/>
  <c r="N266" i="1"/>
  <c r="O266" i="1"/>
  <c r="P266" i="1"/>
  <c r="R274" i="1"/>
  <c r="Q275" i="1"/>
  <c r="S274" i="1"/>
  <c r="J266" i="4"/>
  <c r="K266" i="4"/>
  <c r="M265" i="4"/>
  <c r="F242" i="4"/>
  <c r="Q276" i="1"/>
  <c r="S275" i="1"/>
  <c r="R275" i="1"/>
  <c r="D256" i="1"/>
  <c r="E256" i="1"/>
  <c r="G256" i="1"/>
  <c r="N267" i="1"/>
  <c r="O267" i="1"/>
  <c r="P267" i="1"/>
  <c r="J267" i="4"/>
  <c r="K267" i="4"/>
  <c r="M266" i="4"/>
  <c r="L267" i="1"/>
  <c r="B267" i="1"/>
  <c r="J268" i="1"/>
  <c r="M267" i="1"/>
  <c r="K268" i="1"/>
  <c r="Q274" i="4"/>
  <c r="R273" i="4"/>
  <c r="S273" i="4"/>
  <c r="E243" i="4"/>
  <c r="G243" i="4"/>
  <c r="D243" i="4"/>
  <c r="F243" i="4"/>
  <c r="N266" i="4"/>
  <c r="O266" i="4"/>
  <c r="P266" i="4"/>
  <c r="B266" i="4"/>
  <c r="L266" i="4"/>
  <c r="F256" i="1"/>
  <c r="E257" i="1"/>
  <c r="N267" i="4"/>
  <c r="O267" i="4"/>
  <c r="P267" i="4"/>
  <c r="L268" i="1"/>
  <c r="B268" i="1"/>
  <c r="K269" i="1"/>
  <c r="J269" i="1"/>
  <c r="M268" i="1"/>
  <c r="B267" i="4"/>
  <c r="L267" i="4"/>
  <c r="N268" i="1"/>
  <c r="O268" i="1"/>
  <c r="P268" i="1"/>
  <c r="D257" i="1"/>
  <c r="D244" i="4"/>
  <c r="F244" i="4"/>
  <c r="E244" i="4"/>
  <c r="G244" i="4"/>
  <c r="R274" i="4"/>
  <c r="S274" i="4"/>
  <c r="Q275" i="4"/>
  <c r="J268" i="4"/>
  <c r="K268" i="4"/>
  <c r="M267" i="4"/>
  <c r="R276" i="1"/>
  <c r="Q277" i="1"/>
  <c r="S276" i="1"/>
  <c r="G257" i="1"/>
  <c r="F257" i="1"/>
  <c r="N268" i="4"/>
  <c r="O268" i="4"/>
  <c r="P268" i="4"/>
  <c r="N269" i="1"/>
  <c r="O269" i="1"/>
  <c r="P269" i="1"/>
  <c r="B268" i="4"/>
  <c r="L268" i="4"/>
  <c r="M268" i="4"/>
  <c r="J270" i="1"/>
  <c r="K270" i="1"/>
  <c r="M269" i="1"/>
  <c r="J269" i="4"/>
  <c r="K269" i="4"/>
  <c r="B269" i="1"/>
  <c r="L269" i="1"/>
  <c r="R275" i="4"/>
  <c r="S275" i="4"/>
  <c r="Q276" i="4"/>
  <c r="Q278" i="1"/>
  <c r="R277" i="1"/>
  <c r="S277" i="1"/>
  <c r="D245" i="4"/>
  <c r="E245" i="4"/>
  <c r="G245" i="4"/>
  <c r="F245" i="4"/>
  <c r="N269" i="4"/>
  <c r="O269" i="4"/>
  <c r="P269" i="4"/>
  <c r="Q279" i="1"/>
  <c r="R278" i="1"/>
  <c r="S278" i="1"/>
  <c r="K270" i="4"/>
  <c r="M269" i="4"/>
  <c r="J270" i="4"/>
  <c r="N270" i="1"/>
  <c r="O270" i="1"/>
  <c r="P270" i="1"/>
  <c r="L269" i="4"/>
  <c r="B269" i="4"/>
  <c r="S276" i="4"/>
  <c r="Q277" i="4"/>
  <c r="R276" i="4"/>
  <c r="L270" i="1"/>
  <c r="B270" i="1"/>
  <c r="E246" i="4"/>
  <c r="G246" i="4"/>
  <c r="D246" i="4"/>
  <c r="K271" i="1"/>
  <c r="J271" i="1"/>
  <c r="M270" i="1"/>
  <c r="F258" i="1"/>
  <c r="E258" i="1"/>
  <c r="G258" i="1"/>
  <c r="D258" i="1"/>
  <c r="F246" i="4"/>
  <c r="E247" i="4"/>
  <c r="G247" i="4"/>
  <c r="J271" i="4"/>
  <c r="K271" i="4"/>
  <c r="N271" i="1"/>
  <c r="O271" i="1"/>
  <c r="P271" i="1"/>
  <c r="K272" i="1"/>
  <c r="M271" i="1"/>
  <c r="J272" i="1"/>
  <c r="L270" i="4"/>
  <c r="M270" i="4"/>
  <c r="B270" i="4"/>
  <c r="R279" i="1"/>
  <c r="Q280" i="1"/>
  <c r="S279" i="1"/>
  <c r="N270" i="4"/>
  <c r="O270" i="4"/>
  <c r="P270" i="4"/>
  <c r="R277" i="4"/>
  <c r="Q278" i="4"/>
  <c r="S277" i="4"/>
  <c r="B271" i="1"/>
  <c r="L271" i="1"/>
  <c r="D247" i="4"/>
  <c r="E259" i="1"/>
  <c r="G259" i="1"/>
  <c r="D259" i="1"/>
  <c r="F259" i="1"/>
  <c r="F247" i="4"/>
  <c r="N271" i="4"/>
  <c r="O271" i="4"/>
  <c r="P271" i="4"/>
  <c r="D248" i="4"/>
  <c r="F248" i="4"/>
  <c r="E248" i="4"/>
  <c r="G248" i="4"/>
  <c r="N272" i="1"/>
  <c r="O272" i="1"/>
  <c r="P272" i="1"/>
  <c r="J273" i="1"/>
  <c r="K273" i="1"/>
  <c r="M272" i="1"/>
  <c r="L272" i="1"/>
  <c r="B272" i="1"/>
  <c r="Q281" i="1"/>
  <c r="R280" i="1"/>
  <c r="S280" i="1"/>
  <c r="D260" i="1"/>
  <c r="F260" i="1"/>
  <c r="E260" i="1"/>
  <c r="G260" i="1"/>
  <c r="B271" i="4"/>
  <c r="L271" i="4"/>
  <c r="K272" i="4"/>
  <c r="M271" i="4"/>
  <c r="J272" i="4"/>
  <c r="R278" i="4"/>
  <c r="S278" i="4"/>
  <c r="Q279" i="4"/>
  <c r="N272" i="4"/>
  <c r="O272" i="4"/>
  <c r="P272" i="4"/>
  <c r="L272" i="4"/>
  <c r="B272" i="4"/>
  <c r="Q282" i="1"/>
  <c r="R281" i="1"/>
  <c r="S281" i="1"/>
  <c r="D249" i="4"/>
  <c r="E249" i="4"/>
  <c r="G249" i="4"/>
  <c r="J274" i="1"/>
  <c r="M273" i="1"/>
  <c r="K274" i="1"/>
  <c r="N273" i="1"/>
  <c r="O273" i="1"/>
  <c r="P273" i="1"/>
  <c r="K273" i="4"/>
  <c r="J273" i="4"/>
  <c r="M272" i="4"/>
  <c r="S279" i="4"/>
  <c r="R279" i="4"/>
  <c r="Q280" i="4"/>
  <c r="E261" i="1"/>
  <c r="G261" i="1"/>
  <c r="D261" i="1"/>
  <c r="F261" i="1"/>
  <c r="B273" i="1"/>
  <c r="L273" i="1"/>
  <c r="F249" i="4"/>
  <c r="B273" i="4"/>
  <c r="L273" i="4"/>
  <c r="L274" i="1"/>
  <c r="B274" i="1"/>
  <c r="N274" i="1"/>
  <c r="O274" i="1"/>
  <c r="P274" i="1"/>
  <c r="D262" i="1"/>
  <c r="F262" i="1"/>
  <c r="E262" i="1"/>
  <c r="G262" i="1"/>
  <c r="R280" i="4"/>
  <c r="Q281" i="4"/>
  <c r="S280" i="4"/>
  <c r="R282" i="1"/>
  <c r="Q283" i="1"/>
  <c r="S282" i="1"/>
  <c r="J275" i="1"/>
  <c r="M274" i="1"/>
  <c r="K275" i="1"/>
  <c r="N273" i="4"/>
  <c r="O273" i="4"/>
  <c r="P273" i="4"/>
  <c r="E250" i="4"/>
  <c r="G250" i="4"/>
  <c r="D250" i="4"/>
  <c r="J274" i="4"/>
  <c r="K274" i="4"/>
  <c r="M273" i="4"/>
  <c r="F250" i="4"/>
  <c r="E251" i="4"/>
  <c r="G251" i="4"/>
  <c r="K275" i="4"/>
  <c r="J275" i="4"/>
  <c r="M274" i="4"/>
  <c r="Q284" i="1"/>
  <c r="R283" i="1"/>
  <c r="S283" i="1"/>
  <c r="D251" i="4"/>
  <c r="Q282" i="4"/>
  <c r="R281" i="4"/>
  <c r="S281" i="4"/>
  <c r="N274" i="4"/>
  <c r="O274" i="4"/>
  <c r="P274" i="4"/>
  <c r="L275" i="1"/>
  <c r="B275" i="1"/>
  <c r="J276" i="1"/>
  <c r="M275" i="1"/>
  <c r="K276" i="1"/>
  <c r="B274" i="4"/>
  <c r="L274" i="4"/>
  <c r="N275" i="1"/>
  <c r="O275" i="1"/>
  <c r="P275" i="1"/>
  <c r="D263" i="1"/>
  <c r="F263" i="1"/>
  <c r="E263" i="1"/>
  <c r="G263" i="1"/>
  <c r="F251" i="4"/>
  <c r="Q285" i="1"/>
  <c r="R284" i="1"/>
  <c r="S284" i="1"/>
  <c r="L276" i="1"/>
  <c r="B276" i="1"/>
  <c r="N275" i="4"/>
  <c r="O275" i="4"/>
  <c r="P275" i="4"/>
  <c r="D264" i="1"/>
  <c r="F264" i="1"/>
  <c r="E264" i="1"/>
  <c r="G264" i="1"/>
  <c r="N276" i="1"/>
  <c r="O276" i="1"/>
  <c r="P276" i="1"/>
  <c r="Q283" i="4"/>
  <c r="S282" i="4"/>
  <c r="R282" i="4"/>
  <c r="K276" i="4"/>
  <c r="M275" i="4"/>
  <c r="J276" i="4"/>
  <c r="M276" i="1"/>
  <c r="J277" i="1"/>
  <c r="K277" i="1"/>
  <c r="E252" i="4"/>
  <c r="G252" i="4"/>
  <c r="D252" i="4"/>
  <c r="F252" i="4"/>
  <c r="L275" i="4"/>
  <c r="B275" i="4"/>
  <c r="D253" i="4"/>
  <c r="E253" i="4"/>
  <c r="G253" i="4"/>
  <c r="J278" i="1"/>
  <c r="M277" i="1"/>
  <c r="K278" i="1"/>
  <c r="L276" i="4"/>
  <c r="B276" i="4"/>
  <c r="B277" i="1"/>
  <c r="L277" i="1"/>
  <c r="S283" i="4"/>
  <c r="Q284" i="4"/>
  <c r="R283" i="4"/>
  <c r="N277" i="1"/>
  <c r="O277" i="1"/>
  <c r="P277" i="1"/>
  <c r="J277" i="4"/>
  <c r="K277" i="4"/>
  <c r="M276" i="4"/>
  <c r="E265" i="1"/>
  <c r="G265" i="1"/>
  <c r="D265" i="1"/>
  <c r="F265" i="1"/>
  <c r="N276" i="4"/>
  <c r="O276" i="4"/>
  <c r="P276" i="4"/>
  <c r="Q286" i="1"/>
  <c r="R285" i="1"/>
  <c r="S285" i="1"/>
  <c r="F253" i="4"/>
  <c r="R286" i="1"/>
  <c r="Q287" i="1"/>
  <c r="S286" i="1"/>
  <c r="J278" i="4"/>
  <c r="K278" i="4"/>
  <c r="M277" i="4"/>
  <c r="N278" i="1"/>
  <c r="O278" i="1"/>
  <c r="P278" i="1"/>
  <c r="Q285" i="4"/>
  <c r="R284" i="4"/>
  <c r="S284" i="4"/>
  <c r="M278" i="1"/>
  <c r="K279" i="1"/>
  <c r="J279" i="1"/>
  <c r="L278" i="1"/>
  <c r="B278" i="1"/>
  <c r="E266" i="1"/>
  <c r="G266" i="1"/>
  <c r="D266" i="1"/>
  <c r="F266" i="1"/>
  <c r="E254" i="4"/>
  <c r="G254" i="4"/>
  <c r="D254" i="4"/>
  <c r="N277" i="4"/>
  <c r="O277" i="4"/>
  <c r="P277" i="4"/>
  <c r="B277" i="4"/>
  <c r="L277" i="4"/>
  <c r="F254" i="4"/>
  <c r="E255" i="4"/>
  <c r="G255" i="4"/>
  <c r="D255" i="4"/>
  <c r="N279" i="1"/>
  <c r="O279" i="1"/>
  <c r="P279" i="1"/>
  <c r="M278" i="4"/>
  <c r="K279" i="4"/>
  <c r="J279" i="4"/>
  <c r="J280" i="1"/>
  <c r="M279" i="1"/>
  <c r="K280" i="1"/>
  <c r="Q288" i="1"/>
  <c r="R287" i="1"/>
  <c r="S287" i="1"/>
  <c r="N278" i="4"/>
  <c r="O278" i="4"/>
  <c r="P278" i="4"/>
  <c r="L279" i="1"/>
  <c r="B279" i="1"/>
  <c r="L278" i="4"/>
  <c r="B278" i="4"/>
  <c r="D267" i="1"/>
  <c r="E267" i="1"/>
  <c r="G267" i="1"/>
  <c r="F267" i="1"/>
  <c r="S285" i="4"/>
  <c r="Q286" i="4"/>
  <c r="R285" i="4"/>
  <c r="F255" i="4"/>
  <c r="E268" i="1"/>
  <c r="G268" i="1"/>
  <c r="F268" i="1"/>
  <c r="D268" i="1"/>
  <c r="Q289" i="1"/>
  <c r="R288" i="1"/>
  <c r="S288" i="1"/>
  <c r="L280" i="1"/>
  <c r="B280" i="1"/>
  <c r="L279" i="4"/>
  <c r="B279" i="4"/>
  <c r="N280" i="1"/>
  <c r="O280" i="1"/>
  <c r="P280" i="1"/>
  <c r="E256" i="4"/>
  <c r="G256" i="4"/>
  <c r="D256" i="4"/>
  <c r="F256" i="4"/>
  <c r="J280" i="4"/>
  <c r="M279" i="4"/>
  <c r="K280" i="4"/>
  <c r="N279" i="4"/>
  <c r="O279" i="4"/>
  <c r="P279" i="4"/>
  <c r="Q287" i="4"/>
  <c r="S286" i="4"/>
  <c r="R286" i="4"/>
  <c r="M280" i="1"/>
  <c r="K281" i="1"/>
  <c r="J281" i="1"/>
  <c r="B280" i="4"/>
  <c r="L280" i="4"/>
  <c r="J281" i="4"/>
  <c r="K281" i="4"/>
  <c r="M280" i="4"/>
  <c r="N281" i="1"/>
  <c r="O281" i="1"/>
  <c r="P281" i="1"/>
  <c r="D257" i="4"/>
  <c r="E257" i="4"/>
  <c r="G257" i="4"/>
  <c r="Q290" i="1"/>
  <c r="R289" i="1"/>
  <c r="S289" i="1"/>
  <c r="R287" i="4"/>
  <c r="S287" i="4"/>
  <c r="Q288" i="4"/>
  <c r="J282" i="1"/>
  <c r="K282" i="1"/>
  <c r="M281" i="1"/>
  <c r="L281" i="1"/>
  <c r="B281" i="1"/>
  <c r="N280" i="4"/>
  <c r="O280" i="4"/>
  <c r="P280" i="4"/>
  <c r="E269" i="1"/>
  <c r="G269" i="1"/>
  <c r="D269" i="1"/>
  <c r="F257" i="4"/>
  <c r="E258" i="4"/>
  <c r="G258" i="4"/>
  <c r="D270" i="1"/>
  <c r="K283" i="1"/>
  <c r="J283" i="1"/>
  <c r="F269" i="1"/>
  <c r="E270" i="1"/>
  <c r="G270" i="1"/>
  <c r="S288" i="4"/>
  <c r="Q289" i="4"/>
  <c r="R288" i="4"/>
  <c r="N281" i="4"/>
  <c r="O281" i="4"/>
  <c r="P281" i="4"/>
  <c r="L281" i="4"/>
  <c r="B281" i="4"/>
  <c r="O282" i="1"/>
  <c r="P282" i="1"/>
  <c r="N282" i="1"/>
  <c r="Q291" i="1"/>
  <c r="R290" i="1"/>
  <c r="S290" i="1"/>
  <c r="M281" i="4"/>
  <c r="J282" i="4"/>
  <c r="K282" i="4"/>
  <c r="L282" i="1"/>
  <c r="M282" i="1"/>
  <c r="B282" i="1"/>
  <c r="D258" i="4"/>
  <c r="F258" i="4"/>
  <c r="E259" i="4"/>
  <c r="G259" i="4"/>
  <c r="N283" i="1"/>
  <c r="O283" i="1"/>
  <c r="P283" i="1"/>
  <c r="D271" i="1"/>
  <c r="L282" i="4"/>
  <c r="M282" i="4"/>
  <c r="B282" i="4"/>
  <c r="K283" i="4"/>
  <c r="J283" i="4"/>
  <c r="N282" i="4"/>
  <c r="O282" i="4"/>
  <c r="P282" i="4"/>
  <c r="L283" i="1"/>
  <c r="B283" i="1"/>
  <c r="K284" i="1"/>
  <c r="M283" i="1"/>
  <c r="J284" i="1"/>
  <c r="D259" i="4"/>
  <c r="F270" i="1"/>
  <c r="E271" i="1"/>
  <c r="G271" i="1"/>
  <c r="R291" i="1"/>
  <c r="Q292" i="1"/>
  <c r="S291" i="1"/>
  <c r="R289" i="4"/>
  <c r="S289" i="4"/>
  <c r="Q290" i="4"/>
  <c r="F259" i="4"/>
  <c r="E260" i="4"/>
  <c r="G260" i="4"/>
  <c r="D272" i="1"/>
  <c r="N283" i="4"/>
  <c r="O283" i="4"/>
  <c r="P283" i="4"/>
  <c r="L284" i="1"/>
  <c r="B284" i="1"/>
  <c r="N284" i="1"/>
  <c r="O284" i="1"/>
  <c r="P284" i="1"/>
  <c r="L283" i="4"/>
  <c r="B283" i="4"/>
  <c r="F271" i="1"/>
  <c r="E272" i="1"/>
  <c r="G272" i="1"/>
  <c r="S290" i="4"/>
  <c r="Q291" i="4"/>
  <c r="R290" i="4"/>
  <c r="D260" i="4"/>
  <c r="Q293" i="1"/>
  <c r="S292" i="1"/>
  <c r="R292" i="1"/>
  <c r="K285" i="1"/>
  <c r="J285" i="1"/>
  <c r="M284" i="1"/>
  <c r="J284" i="4"/>
  <c r="K284" i="4"/>
  <c r="M283" i="4"/>
  <c r="F260" i="4"/>
  <c r="D273" i="1"/>
  <c r="J286" i="1"/>
  <c r="K286" i="1"/>
  <c r="M285" i="1"/>
  <c r="N285" i="1"/>
  <c r="O285" i="1"/>
  <c r="P285" i="1"/>
  <c r="Q292" i="4"/>
  <c r="S291" i="4"/>
  <c r="R291" i="4"/>
  <c r="F272" i="1"/>
  <c r="E273" i="1"/>
  <c r="G273" i="1"/>
  <c r="B285" i="1"/>
  <c r="L285" i="1"/>
  <c r="N284" i="4"/>
  <c r="O284" i="4"/>
  <c r="P284" i="4"/>
  <c r="Q294" i="1"/>
  <c r="R293" i="1"/>
  <c r="S293" i="1"/>
  <c r="L284" i="4"/>
  <c r="B284" i="4"/>
  <c r="E261" i="4"/>
  <c r="G261" i="4"/>
  <c r="D261" i="4"/>
  <c r="F261" i="4"/>
  <c r="K285" i="4"/>
  <c r="M284" i="4"/>
  <c r="J285" i="4"/>
  <c r="D274" i="1"/>
  <c r="K287" i="1"/>
  <c r="J287" i="1"/>
  <c r="M286" i="1"/>
  <c r="D262" i="4"/>
  <c r="E262" i="4"/>
  <c r="G262" i="4"/>
  <c r="F273" i="1"/>
  <c r="N286" i="1"/>
  <c r="O286" i="1"/>
  <c r="P286" i="1"/>
  <c r="B286" i="1"/>
  <c r="L286" i="1"/>
  <c r="K286" i="4"/>
  <c r="M285" i="4"/>
  <c r="J286" i="4"/>
  <c r="N285" i="4"/>
  <c r="O285" i="4"/>
  <c r="P285" i="4"/>
  <c r="L285" i="4"/>
  <c r="B285" i="4"/>
  <c r="R294" i="1"/>
  <c r="Q295" i="1"/>
  <c r="S294" i="1"/>
  <c r="R292" i="4"/>
  <c r="S292" i="4"/>
  <c r="Q293" i="4"/>
  <c r="F262" i="4"/>
  <c r="F274" i="1"/>
  <c r="D263" i="4"/>
  <c r="F263" i="4"/>
  <c r="E263" i="4"/>
  <c r="G263" i="4"/>
  <c r="R295" i="1"/>
  <c r="S295" i="1"/>
  <c r="Q296" i="1"/>
  <c r="B286" i="4"/>
  <c r="L286" i="4"/>
  <c r="B287" i="1"/>
  <c r="L287" i="1"/>
  <c r="N286" i="4"/>
  <c r="O286" i="4"/>
  <c r="P286" i="4"/>
  <c r="J288" i="1"/>
  <c r="M287" i="1"/>
  <c r="K288" i="1"/>
  <c r="R293" i="4"/>
  <c r="S293" i="4"/>
  <c r="Q294" i="4"/>
  <c r="E274" i="1"/>
  <c r="G274" i="1"/>
  <c r="N287" i="1"/>
  <c r="O287" i="1"/>
  <c r="P287" i="1"/>
  <c r="M286" i="4"/>
  <c r="J287" i="4"/>
  <c r="K287" i="4"/>
  <c r="B287" i="4"/>
  <c r="L287" i="4"/>
  <c r="J288" i="4"/>
  <c r="M287" i="4"/>
  <c r="K288" i="4"/>
  <c r="L288" i="1"/>
  <c r="B288" i="1"/>
  <c r="N288" i="1"/>
  <c r="O288" i="1"/>
  <c r="P288" i="1"/>
  <c r="E275" i="1"/>
  <c r="G275" i="1"/>
  <c r="D275" i="1"/>
  <c r="F275" i="1"/>
  <c r="E264" i="4"/>
  <c r="G264" i="4"/>
  <c r="D264" i="4"/>
  <c r="F264" i="4"/>
  <c r="N287" i="4"/>
  <c r="O287" i="4"/>
  <c r="P287" i="4"/>
  <c r="Q297" i="1"/>
  <c r="S296" i="1"/>
  <c r="R296" i="1"/>
  <c r="J289" i="1"/>
  <c r="M288" i="1"/>
  <c r="K289" i="1"/>
  <c r="Q295" i="4"/>
  <c r="R294" i="4"/>
  <c r="S294" i="4"/>
  <c r="Q296" i="4"/>
  <c r="S295" i="4"/>
  <c r="R295" i="4"/>
  <c r="N289" i="1"/>
  <c r="O289" i="1"/>
  <c r="P289" i="1"/>
  <c r="D265" i="4"/>
  <c r="E265" i="4"/>
  <c r="G265" i="4"/>
  <c r="L288" i="4"/>
  <c r="B288" i="4"/>
  <c r="N288" i="4"/>
  <c r="O288" i="4"/>
  <c r="P288" i="4"/>
  <c r="J289" i="4"/>
  <c r="K289" i="4"/>
  <c r="M288" i="4"/>
  <c r="B289" i="1"/>
  <c r="L289" i="1"/>
  <c r="J290" i="1"/>
  <c r="K290" i="1"/>
  <c r="M289" i="1"/>
  <c r="R297" i="1"/>
  <c r="Q298" i="1"/>
  <c r="S297" i="1"/>
  <c r="D276" i="1"/>
  <c r="E276" i="1"/>
  <c r="G276" i="1"/>
  <c r="F265" i="4"/>
  <c r="D277" i="1"/>
  <c r="F276" i="1"/>
  <c r="E277" i="1"/>
  <c r="G277" i="1"/>
  <c r="E266" i="4"/>
  <c r="G266" i="4"/>
  <c r="D266" i="4"/>
  <c r="F266" i="4"/>
  <c r="J291" i="1"/>
  <c r="M290" i="1"/>
  <c r="K291" i="1"/>
  <c r="L289" i="4"/>
  <c r="B289" i="4"/>
  <c r="N290" i="1"/>
  <c r="O290" i="1"/>
  <c r="P290" i="1"/>
  <c r="N289" i="4"/>
  <c r="O289" i="4"/>
  <c r="P289" i="4"/>
  <c r="Q299" i="1"/>
  <c r="R298" i="1"/>
  <c r="S298" i="1"/>
  <c r="K290" i="4"/>
  <c r="J290" i="4"/>
  <c r="M289" i="4"/>
  <c r="L290" i="1"/>
  <c r="B290" i="1"/>
  <c r="R296" i="4"/>
  <c r="S296" i="4"/>
  <c r="Q297" i="4"/>
  <c r="D278" i="1"/>
  <c r="J292" i="1"/>
  <c r="M291" i="1"/>
  <c r="K292" i="1"/>
  <c r="N290" i="4"/>
  <c r="O290" i="4"/>
  <c r="P290" i="4"/>
  <c r="E267" i="4"/>
  <c r="G267" i="4"/>
  <c r="D267" i="4"/>
  <c r="B290" i="4"/>
  <c r="L290" i="4"/>
  <c r="K291" i="4"/>
  <c r="J291" i="4"/>
  <c r="M290" i="4"/>
  <c r="Q298" i="4"/>
  <c r="S297" i="4"/>
  <c r="R297" i="4"/>
  <c r="F277" i="1"/>
  <c r="E278" i="1"/>
  <c r="L291" i="1"/>
  <c r="B291" i="1"/>
  <c r="Q300" i="1"/>
  <c r="S299" i="1"/>
  <c r="R299" i="1"/>
  <c r="N291" i="1"/>
  <c r="O291" i="1"/>
  <c r="P291" i="1"/>
  <c r="F267" i="4"/>
  <c r="G278" i="1"/>
  <c r="F278" i="1"/>
  <c r="N291" i="4"/>
  <c r="O291" i="4"/>
  <c r="P291" i="4"/>
  <c r="Q301" i="1"/>
  <c r="R300" i="1"/>
  <c r="S300" i="1"/>
  <c r="K292" i="4"/>
  <c r="J292" i="4"/>
  <c r="M291" i="4"/>
  <c r="J293" i="1"/>
  <c r="M292" i="1"/>
  <c r="K293" i="1"/>
  <c r="L291" i="4"/>
  <c r="B291" i="4"/>
  <c r="L292" i="1"/>
  <c r="B292" i="1"/>
  <c r="N292" i="1"/>
  <c r="O292" i="1"/>
  <c r="P292" i="1"/>
  <c r="R298" i="4"/>
  <c r="S298" i="4"/>
  <c r="Q299" i="4"/>
  <c r="D268" i="4"/>
  <c r="E268" i="4"/>
  <c r="G268" i="4"/>
  <c r="F268" i="4"/>
  <c r="E269" i="4"/>
  <c r="G269" i="4"/>
  <c r="L292" i="4"/>
  <c r="M292" i="4"/>
  <c r="B292" i="4"/>
  <c r="Q302" i="1"/>
  <c r="R301" i="1"/>
  <c r="S301" i="1"/>
  <c r="N293" i="1"/>
  <c r="O293" i="1"/>
  <c r="P293" i="1"/>
  <c r="J294" i="1"/>
  <c r="M293" i="1"/>
  <c r="K294" i="1"/>
  <c r="S299" i="4"/>
  <c r="R299" i="4"/>
  <c r="Q300" i="4"/>
  <c r="L293" i="1"/>
  <c r="B293" i="1"/>
  <c r="N292" i="4"/>
  <c r="O292" i="4"/>
  <c r="P292" i="4"/>
  <c r="D269" i="4"/>
  <c r="J293" i="4"/>
  <c r="K293" i="4"/>
  <c r="E279" i="1"/>
  <c r="G279" i="1"/>
  <c r="D279" i="1"/>
  <c r="F279" i="1"/>
  <c r="F269" i="4"/>
  <c r="D280" i="1"/>
  <c r="F280" i="1"/>
  <c r="E280" i="1"/>
  <c r="G280" i="1"/>
  <c r="K294" i="4"/>
  <c r="M293" i="4"/>
  <c r="J294" i="4"/>
  <c r="D270" i="4"/>
  <c r="F270" i="4"/>
  <c r="E270" i="4"/>
  <c r="G270" i="4"/>
  <c r="L293" i="4"/>
  <c r="B293" i="4"/>
  <c r="S300" i="4"/>
  <c r="R300" i="4"/>
  <c r="Q301" i="4"/>
  <c r="R302" i="1"/>
  <c r="Q303" i="1"/>
  <c r="S302" i="1"/>
  <c r="J295" i="1"/>
  <c r="K295" i="1"/>
  <c r="B294" i="1"/>
  <c r="L294" i="1"/>
  <c r="M294" i="1"/>
  <c r="N293" i="4"/>
  <c r="O293" i="4"/>
  <c r="P293" i="4"/>
  <c r="N294" i="1"/>
  <c r="O294" i="1"/>
  <c r="P294" i="1"/>
  <c r="N295" i="1"/>
  <c r="O295" i="1"/>
  <c r="P295" i="1"/>
  <c r="K295" i="4"/>
  <c r="J295" i="4"/>
  <c r="N294" i="4"/>
  <c r="O294" i="4"/>
  <c r="P294" i="4"/>
  <c r="B295" i="1"/>
  <c r="L295" i="1"/>
  <c r="L294" i="4"/>
  <c r="M294" i="4"/>
  <c r="B294" i="4"/>
  <c r="K296" i="1"/>
  <c r="J296" i="1"/>
  <c r="M295" i="1"/>
  <c r="D281" i="1"/>
  <c r="F281" i="1"/>
  <c r="E281" i="1"/>
  <c r="G281" i="1"/>
  <c r="Q302" i="4"/>
  <c r="R301" i="4"/>
  <c r="S301" i="4"/>
  <c r="Q304" i="1"/>
  <c r="R303" i="1"/>
  <c r="S303" i="1"/>
  <c r="D271" i="4"/>
  <c r="E271" i="4"/>
  <c r="G271" i="4"/>
  <c r="F271" i="4"/>
  <c r="N295" i="4"/>
  <c r="O295" i="4"/>
  <c r="P295" i="4"/>
  <c r="D282" i="1"/>
  <c r="F282" i="1"/>
  <c r="E282" i="1"/>
  <c r="G282" i="1"/>
  <c r="N296" i="1"/>
  <c r="O296" i="1"/>
  <c r="P296" i="1"/>
  <c r="R304" i="1"/>
  <c r="Q305" i="1"/>
  <c r="S304" i="1"/>
  <c r="M296" i="1"/>
  <c r="J297" i="1"/>
  <c r="K297" i="1"/>
  <c r="L296" i="1"/>
  <c r="B296" i="1"/>
  <c r="M295" i="4"/>
  <c r="K296" i="4"/>
  <c r="J296" i="4"/>
  <c r="L295" i="4"/>
  <c r="B295" i="4"/>
  <c r="D272" i="4"/>
  <c r="E272" i="4"/>
  <c r="G272" i="4"/>
  <c r="R302" i="4"/>
  <c r="S302" i="4"/>
  <c r="Q303" i="4"/>
  <c r="F272" i="4"/>
  <c r="E273" i="4"/>
  <c r="G273" i="4"/>
  <c r="D283" i="1"/>
  <c r="F283" i="1"/>
  <c r="E283" i="1"/>
  <c r="G283" i="1"/>
  <c r="M297" i="1"/>
  <c r="J298" i="1"/>
  <c r="K298" i="1"/>
  <c r="L297" i="1"/>
  <c r="B297" i="1"/>
  <c r="N296" i="4"/>
  <c r="O296" i="4"/>
  <c r="P296" i="4"/>
  <c r="S303" i="4"/>
  <c r="Q304" i="4"/>
  <c r="R303" i="4"/>
  <c r="D273" i="4"/>
  <c r="N297" i="1"/>
  <c r="O297" i="1"/>
  <c r="P297" i="1"/>
  <c r="J297" i="4"/>
  <c r="M296" i="4"/>
  <c r="K297" i="4"/>
  <c r="L296" i="4"/>
  <c r="B296" i="4"/>
  <c r="Q306" i="1"/>
  <c r="R305" i="1"/>
  <c r="S305" i="1"/>
  <c r="F273" i="4"/>
  <c r="E274" i="4"/>
  <c r="G274" i="4"/>
  <c r="N297" i="4"/>
  <c r="O297" i="4"/>
  <c r="P297" i="4"/>
  <c r="R304" i="4"/>
  <c r="Q305" i="4"/>
  <c r="S304" i="4"/>
  <c r="N298" i="1"/>
  <c r="O298" i="1"/>
  <c r="P298" i="1"/>
  <c r="D274" i="4"/>
  <c r="M298" i="1"/>
  <c r="J299" i="1"/>
  <c r="K299" i="1"/>
  <c r="D284" i="1"/>
  <c r="F284" i="1"/>
  <c r="E284" i="1"/>
  <c r="G284" i="1"/>
  <c r="B297" i="4"/>
  <c r="L297" i="4"/>
  <c r="R306" i="1"/>
  <c r="Q307" i="1"/>
  <c r="S306" i="1"/>
  <c r="B298" i="1"/>
  <c r="L298" i="1"/>
  <c r="J298" i="4"/>
  <c r="K298" i="4"/>
  <c r="M297" i="4"/>
  <c r="D275" i="4"/>
  <c r="B299" i="1"/>
  <c r="L299" i="1"/>
  <c r="Q308" i="1"/>
  <c r="R307" i="1"/>
  <c r="S307" i="1"/>
  <c r="K300" i="1"/>
  <c r="M299" i="1"/>
  <c r="J300" i="1"/>
  <c r="Q306" i="4"/>
  <c r="S305" i="4"/>
  <c r="R305" i="4"/>
  <c r="J299" i="4"/>
  <c r="M298" i="4"/>
  <c r="K299" i="4"/>
  <c r="N299" i="1"/>
  <c r="O299" i="1"/>
  <c r="P299" i="1"/>
  <c r="D285" i="1"/>
  <c r="F285" i="1"/>
  <c r="E285" i="1"/>
  <c r="G285" i="1"/>
  <c r="F274" i="4"/>
  <c r="N298" i="4"/>
  <c r="O298" i="4"/>
  <c r="P298" i="4"/>
  <c r="B298" i="4"/>
  <c r="L298" i="4"/>
  <c r="S306" i="4"/>
  <c r="R306" i="4"/>
  <c r="Q307" i="4"/>
  <c r="D286" i="1"/>
  <c r="E286" i="1"/>
  <c r="G286" i="1"/>
  <c r="F286" i="1"/>
  <c r="M300" i="1"/>
  <c r="J301" i="1"/>
  <c r="K301" i="1"/>
  <c r="E275" i="4"/>
  <c r="G275" i="4"/>
  <c r="N299" i="4"/>
  <c r="O299" i="4"/>
  <c r="P299" i="4"/>
  <c r="K300" i="4"/>
  <c r="M299" i="4"/>
  <c r="J300" i="4"/>
  <c r="Q309" i="1"/>
  <c r="R308" i="1"/>
  <c r="S308" i="1"/>
  <c r="N300" i="1"/>
  <c r="O300" i="1"/>
  <c r="P300" i="1"/>
  <c r="L299" i="4"/>
  <c r="B299" i="4"/>
  <c r="B300" i="1"/>
  <c r="L300" i="1"/>
  <c r="J301" i="4"/>
  <c r="M300" i="4"/>
  <c r="K301" i="4"/>
  <c r="Q308" i="4"/>
  <c r="R307" i="4"/>
  <c r="S307" i="4"/>
  <c r="N301" i="1"/>
  <c r="O301" i="1"/>
  <c r="P301" i="1"/>
  <c r="D276" i="4"/>
  <c r="N300" i="4"/>
  <c r="O300" i="4"/>
  <c r="P300" i="4"/>
  <c r="B300" i="4"/>
  <c r="L300" i="4"/>
  <c r="L301" i="1"/>
  <c r="B301" i="1"/>
  <c r="F287" i="1"/>
  <c r="E287" i="1"/>
  <c r="G287" i="1"/>
  <c r="D287" i="1"/>
  <c r="Q310" i="1"/>
  <c r="R309" i="1"/>
  <c r="S309" i="1"/>
  <c r="M301" i="1"/>
  <c r="J302" i="1"/>
  <c r="K302" i="1"/>
  <c r="F275" i="4"/>
  <c r="L302" i="1"/>
  <c r="B302" i="1"/>
  <c r="R308" i="4"/>
  <c r="S308" i="4"/>
  <c r="Q309" i="4"/>
  <c r="N302" i="1"/>
  <c r="O302" i="1"/>
  <c r="P302" i="1"/>
  <c r="R310" i="1"/>
  <c r="Q311" i="1"/>
  <c r="S310" i="1"/>
  <c r="E288" i="1"/>
  <c r="G288" i="1"/>
  <c r="D288" i="1"/>
  <c r="F288" i="1"/>
  <c r="E276" i="4"/>
  <c r="G276" i="4"/>
  <c r="B301" i="4"/>
  <c r="L301" i="4"/>
  <c r="N301" i="4"/>
  <c r="O301" i="4"/>
  <c r="P301" i="4"/>
  <c r="M302" i="1"/>
  <c r="J303" i="1"/>
  <c r="K303" i="1"/>
  <c r="J302" i="4"/>
  <c r="M301" i="4"/>
  <c r="K302" i="4"/>
  <c r="K303" i="4"/>
  <c r="M302" i="4"/>
  <c r="J303" i="4"/>
  <c r="D277" i="4"/>
  <c r="B303" i="1"/>
  <c r="L303" i="1"/>
  <c r="Q310" i="4"/>
  <c r="S309" i="4"/>
  <c r="R309" i="4"/>
  <c r="K304" i="1"/>
  <c r="J304" i="1"/>
  <c r="M303" i="1"/>
  <c r="O303" i="1"/>
  <c r="P303" i="1"/>
  <c r="N303" i="1"/>
  <c r="D289" i="1"/>
  <c r="E289" i="1"/>
  <c r="G289" i="1"/>
  <c r="N302" i="4"/>
  <c r="O302" i="4"/>
  <c r="P302" i="4"/>
  <c r="Q312" i="1"/>
  <c r="R311" i="1"/>
  <c r="S311" i="1"/>
  <c r="B302" i="4"/>
  <c r="L302" i="4"/>
  <c r="F276" i="4"/>
  <c r="E277" i="4"/>
  <c r="G277" i="4"/>
  <c r="D278" i="4"/>
  <c r="Q313" i="1"/>
  <c r="R312" i="1"/>
  <c r="S312" i="1"/>
  <c r="O304" i="1"/>
  <c r="P304" i="1"/>
  <c r="N304" i="1"/>
  <c r="M304" i="1"/>
  <c r="J305" i="1"/>
  <c r="K305" i="1"/>
  <c r="F277" i="4"/>
  <c r="E278" i="4"/>
  <c r="B304" i="1"/>
  <c r="L304" i="1"/>
  <c r="D290" i="1"/>
  <c r="M303" i="4"/>
  <c r="J304" i="4"/>
  <c r="K304" i="4"/>
  <c r="N303" i="4"/>
  <c r="O303" i="4"/>
  <c r="P303" i="4"/>
  <c r="F289" i="1"/>
  <c r="Q311" i="4"/>
  <c r="R310" i="4"/>
  <c r="S310" i="4"/>
  <c r="B303" i="4"/>
  <c r="L303" i="4"/>
  <c r="F290" i="1"/>
  <c r="G278" i="4"/>
  <c r="F278" i="4"/>
  <c r="E290" i="1"/>
  <c r="G290" i="1"/>
  <c r="Q312" i="4"/>
  <c r="S311" i="4"/>
  <c r="R311" i="4"/>
  <c r="L304" i="4"/>
  <c r="B304" i="4"/>
  <c r="R313" i="1"/>
  <c r="Q314" i="1"/>
  <c r="S313" i="1"/>
  <c r="K305" i="4"/>
  <c r="J305" i="4"/>
  <c r="M304" i="4"/>
  <c r="L305" i="1"/>
  <c r="B305" i="1"/>
  <c r="N304" i="4"/>
  <c r="O304" i="4"/>
  <c r="P304" i="4"/>
  <c r="M305" i="1"/>
  <c r="J306" i="1"/>
  <c r="K306" i="1"/>
  <c r="N305" i="1"/>
  <c r="O305" i="1"/>
  <c r="P305" i="1"/>
  <c r="L306" i="1"/>
  <c r="B306" i="1"/>
  <c r="K306" i="4"/>
  <c r="J306" i="4"/>
  <c r="M305" i="4"/>
  <c r="M306" i="1"/>
  <c r="J307" i="1"/>
  <c r="K307" i="1"/>
  <c r="B305" i="4"/>
  <c r="L305" i="4"/>
  <c r="Q313" i="4"/>
  <c r="R312" i="4"/>
  <c r="S312" i="4"/>
  <c r="D291" i="1"/>
  <c r="F291" i="1"/>
  <c r="E291" i="1"/>
  <c r="G291" i="1"/>
  <c r="R314" i="1"/>
  <c r="S314" i="1"/>
  <c r="N305" i="4"/>
  <c r="O305" i="4"/>
  <c r="P305" i="4"/>
  <c r="N306" i="1"/>
  <c r="O306" i="1"/>
  <c r="P306" i="1"/>
  <c r="E279" i="4"/>
  <c r="G279" i="4"/>
  <c r="D279" i="4"/>
  <c r="F279" i="4"/>
  <c r="E292" i="1"/>
  <c r="G292" i="1"/>
  <c r="D292" i="1"/>
  <c r="B307" i="1"/>
  <c r="L307" i="1"/>
  <c r="N307" i="1"/>
  <c r="O307" i="1"/>
  <c r="P307" i="1"/>
  <c r="N306" i="4"/>
  <c r="O306" i="4"/>
  <c r="P306" i="4"/>
  <c r="J307" i="4"/>
  <c r="K307" i="4"/>
  <c r="Q314" i="4"/>
  <c r="S313" i="4"/>
  <c r="R313" i="4"/>
  <c r="B306" i="4"/>
  <c r="L306" i="4"/>
  <c r="M306" i="4"/>
  <c r="K308" i="1"/>
  <c r="M307" i="1"/>
  <c r="J308" i="1"/>
  <c r="E280" i="4"/>
  <c r="G280" i="4"/>
  <c r="D280" i="4"/>
  <c r="F280" i="4"/>
  <c r="N307" i="4"/>
  <c r="O307" i="4"/>
  <c r="P307" i="4"/>
  <c r="E281" i="4"/>
  <c r="G281" i="4"/>
  <c r="D281" i="4"/>
  <c r="F281" i="4"/>
  <c r="R314" i="4"/>
  <c r="S314" i="4"/>
  <c r="M308" i="1"/>
  <c r="K309" i="1"/>
  <c r="J309" i="1"/>
  <c r="B307" i="4"/>
  <c r="L307" i="4"/>
  <c r="F292" i="1"/>
  <c r="N308" i="1"/>
  <c r="O308" i="1"/>
  <c r="P308" i="1"/>
  <c r="B308" i="1"/>
  <c r="L308" i="1"/>
  <c r="K308" i="4"/>
  <c r="J308" i="4"/>
  <c r="M307" i="4"/>
  <c r="D293" i="1"/>
  <c r="F293" i="1"/>
  <c r="E293" i="1"/>
  <c r="G293" i="1"/>
  <c r="N309" i="1"/>
  <c r="O309" i="1"/>
  <c r="P309" i="1"/>
  <c r="E294" i="1"/>
  <c r="G294" i="1"/>
  <c r="D294" i="1"/>
  <c r="F294" i="1"/>
  <c r="E282" i="4"/>
  <c r="G282" i="4"/>
  <c r="D282" i="4"/>
  <c r="F282" i="4"/>
  <c r="N308" i="4"/>
  <c r="O308" i="4"/>
  <c r="P308" i="4"/>
  <c r="K309" i="4"/>
  <c r="M308" i="4"/>
  <c r="J309" i="4"/>
  <c r="B308" i="4"/>
  <c r="L308" i="4"/>
  <c r="J310" i="1"/>
  <c r="M309" i="1"/>
  <c r="K310" i="1"/>
  <c r="L309" i="1"/>
  <c r="B309" i="1"/>
  <c r="N309" i="4"/>
  <c r="O309" i="4"/>
  <c r="P309" i="4"/>
  <c r="E295" i="1"/>
  <c r="G295" i="1"/>
  <c r="D295" i="1"/>
  <c r="F295" i="1"/>
  <c r="L309" i="4"/>
  <c r="B309" i="4"/>
  <c r="M310" i="1"/>
  <c r="K311" i="1"/>
  <c r="J311" i="1"/>
  <c r="L310" i="1"/>
  <c r="B310" i="1"/>
  <c r="E283" i="4"/>
  <c r="G283" i="4"/>
  <c r="D283" i="4"/>
  <c r="F283" i="4"/>
  <c r="J310" i="4"/>
  <c r="K310" i="4"/>
  <c r="M309" i="4"/>
  <c r="O310" i="1"/>
  <c r="P310" i="1"/>
  <c r="N310" i="1"/>
  <c r="N311" i="1"/>
  <c r="O311" i="1"/>
  <c r="P311" i="1"/>
  <c r="E284" i="4"/>
  <c r="G284" i="4"/>
  <c r="D284" i="4"/>
  <c r="F284" i="4"/>
  <c r="E296" i="1"/>
  <c r="G296" i="1"/>
  <c r="D296" i="1"/>
  <c r="F296" i="1"/>
  <c r="M310" i="4"/>
  <c r="K311" i="4"/>
  <c r="J311" i="4"/>
  <c r="N310" i="4"/>
  <c r="O310" i="4"/>
  <c r="P310" i="4"/>
  <c r="J312" i="1"/>
  <c r="M311" i="1"/>
  <c r="K312" i="1"/>
  <c r="L310" i="4"/>
  <c r="B310" i="4"/>
  <c r="L311" i="1"/>
  <c r="B311" i="1"/>
  <c r="N312" i="1"/>
  <c r="O312" i="1"/>
  <c r="P312" i="1"/>
  <c r="L312" i="1"/>
  <c r="B312" i="1"/>
  <c r="M312" i="1"/>
  <c r="K313" i="1"/>
  <c r="J313" i="1"/>
  <c r="D297" i="1"/>
  <c r="F297" i="1"/>
  <c r="E297" i="1"/>
  <c r="G297" i="1"/>
  <c r="K312" i="4"/>
  <c r="J312" i="4"/>
  <c r="M311" i="4"/>
  <c r="E285" i="4"/>
  <c r="G285" i="4"/>
  <c r="D285" i="4"/>
  <c r="F285" i="4"/>
  <c r="L311" i="4"/>
  <c r="B311" i="4"/>
  <c r="N311" i="4"/>
  <c r="O311" i="4"/>
  <c r="P311" i="4"/>
  <c r="L313" i="1"/>
  <c r="B313" i="1"/>
  <c r="N313" i="1"/>
  <c r="O313" i="1"/>
  <c r="P313" i="1"/>
  <c r="K313" i="4"/>
  <c r="J313" i="4"/>
  <c r="M312" i="4"/>
  <c r="K314" i="1"/>
  <c r="M313" i="1"/>
  <c r="J314" i="1"/>
  <c r="E286" i="4"/>
  <c r="G286" i="4"/>
  <c r="D286" i="4"/>
  <c r="F286" i="4"/>
  <c r="N312" i="4"/>
  <c r="O312" i="4"/>
  <c r="P312" i="4"/>
  <c r="B312" i="4"/>
  <c r="L312" i="4"/>
  <c r="D298" i="1"/>
  <c r="F298" i="1"/>
  <c r="E298" i="1"/>
  <c r="G298" i="1"/>
  <c r="N314" i="1"/>
  <c r="O314" i="1"/>
  <c r="P314" i="1"/>
  <c r="B314" i="1"/>
  <c r="L314" i="1"/>
  <c r="E299" i="1"/>
  <c r="G299" i="1"/>
  <c r="D299" i="1"/>
  <c r="F299" i="1"/>
  <c r="E287" i="4"/>
  <c r="G287" i="4"/>
  <c r="D287" i="4"/>
  <c r="N313" i="4"/>
  <c r="O313" i="4"/>
  <c r="P313" i="4"/>
  <c r="K314" i="4"/>
  <c r="J314" i="4"/>
  <c r="M313" i="4"/>
  <c r="B313" i="4"/>
  <c r="L313" i="4"/>
  <c r="K315" i="1"/>
  <c r="J315" i="1"/>
  <c r="M314" i="1"/>
  <c r="N314" i="4"/>
  <c r="O314" i="4"/>
  <c r="P314" i="4"/>
  <c r="N315" i="1"/>
  <c r="O315" i="1"/>
  <c r="J315" i="4"/>
  <c r="K315" i="4"/>
  <c r="M314" i="4"/>
  <c r="B314" i="4"/>
  <c r="L314" i="4"/>
  <c r="D300" i="1"/>
  <c r="F300" i="1"/>
  <c r="E300" i="1"/>
  <c r="G300" i="1"/>
  <c r="M315" i="1"/>
  <c r="J316" i="1"/>
  <c r="K316" i="1"/>
  <c r="D288" i="4"/>
  <c r="B315" i="1"/>
  <c r="C315" i="1"/>
  <c r="L315" i="1"/>
  <c r="F287" i="4"/>
  <c r="E288" i="4"/>
  <c r="G288" i="4"/>
  <c r="F288" i="4"/>
  <c r="E289" i="4"/>
  <c r="G289" i="4"/>
  <c r="D289" i="4"/>
  <c r="B316" i="1"/>
  <c r="C316" i="1"/>
  <c r="L316" i="1"/>
  <c r="N316" i="1"/>
  <c r="O316" i="1"/>
  <c r="E301" i="1"/>
  <c r="G301" i="1"/>
  <c r="D301" i="1"/>
  <c r="F301" i="1"/>
  <c r="N315" i="4"/>
  <c r="O315" i="4"/>
  <c r="M316" i="1"/>
  <c r="J317" i="1"/>
  <c r="K317" i="1"/>
  <c r="B315" i="4"/>
  <c r="L315" i="4"/>
  <c r="M315" i="4"/>
  <c r="K316" i="4"/>
  <c r="J316" i="4"/>
  <c r="F289" i="4"/>
  <c r="E302" i="1"/>
  <c r="G302" i="1"/>
  <c r="D302" i="1"/>
  <c r="F302" i="1"/>
  <c r="N317" i="1"/>
  <c r="O317" i="1"/>
  <c r="J317" i="4"/>
  <c r="K317" i="4"/>
  <c r="M316" i="4"/>
  <c r="L316" i="4"/>
  <c r="B316" i="4"/>
  <c r="L317" i="1"/>
  <c r="B317" i="1"/>
  <c r="C317" i="1"/>
  <c r="J318" i="1"/>
  <c r="M317" i="1"/>
  <c r="K318" i="1"/>
  <c r="N316" i="4"/>
  <c r="O316" i="4"/>
  <c r="E290" i="4"/>
  <c r="G290" i="4"/>
  <c r="D290" i="4"/>
  <c r="F290" i="4"/>
  <c r="N317" i="4"/>
  <c r="O317" i="4"/>
  <c r="N318" i="1"/>
  <c r="O318" i="1"/>
  <c r="M317" i="4"/>
  <c r="K318" i="4"/>
  <c r="J318" i="4"/>
  <c r="K319" i="1"/>
  <c r="J319" i="1"/>
  <c r="L318" i="1"/>
  <c r="M318" i="1"/>
  <c r="B318" i="1"/>
  <c r="C318" i="1"/>
  <c r="B317" i="4"/>
  <c r="L317" i="4"/>
  <c r="E291" i="4"/>
  <c r="G291" i="4"/>
  <c r="D291" i="4"/>
  <c r="F291" i="4"/>
  <c r="E303" i="1"/>
  <c r="G303" i="1"/>
  <c r="D303" i="1"/>
  <c r="F303" i="1"/>
  <c r="N319" i="1"/>
  <c r="O319" i="1"/>
  <c r="E292" i="4"/>
  <c r="G292" i="4"/>
  <c r="D292" i="4"/>
  <c r="F292" i="4"/>
  <c r="L319" i="1"/>
  <c r="B319" i="1"/>
  <c r="C319" i="1"/>
  <c r="K319" i="4"/>
  <c r="J319" i="4"/>
  <c r="B318" i="4"/>
  <c r="L318" i="4"/>
  <c r="M318" i="4"/>
  <c r="N318" i="4"/>
  <c r="O318" i="4"/>
  <c r="D304" i="1"/>
  <c r="F304" i="1"/>
  <c r="E304" i="1"/>
  <c r="G304" i="1"/>
  <c r="M319" i="1"/>
  <c r="K320" i="1"/>
  <c r="J320" i="1"/>
  <c r="N319" i="4"/>
  <c r="O319" i="4"/>
  <c r="L319" i="4"/>
  <c r="B319" i="4"/>
  <c r="J321" i="1"/>
  <c r="K321" i="1"/>
  <c r="M320" i="1"/>
  <c r="B320" i="1"/>
  <c r="C320" i="1"/>
  <c r="L320" i="1"/>
  <c r="D293" i="4"/>
  <c r="E293" i="4"/>
  <c r="G293" i="4"/>
  <c r="N320" i="1"/>
  <c r="O320" i="1"/>
  <c r="D305" i="1"/>
  <c r="F305" i="1"/>
  <c r="E305" i="1"/>
  <c r="G305" i="1"/>
  <c r="K320" i="4"/>
  <c r="M319" i="4"/>
  <c r="J320" i="4"/>
  <c r="F293" i="4"/>
  <c r="N321" i="1"/>
  <c r="O321" i="1"/>
  <c r="B321" i="1"/>
  <c r="C321" i="1"/>
  <c r="L321" i="1"/>
  <c r="K322" i="1"/>
  <c r="M321" i="1"/>
  <c r="J322" i="1"/>
  <c r="J321" i="4"/>
  <c r="K321" i="4"/>
  <c r="M320" i="4"/>
  <c r="D294" i="4"/>
  <c r="E294" i="4"/>
  <c r="G294" i="4"/>
  <c r="N320" i="4"/>
  <c r="O320" i="4"/>
  <c r="B320" i="4"/>
  <c r="L320" i="4"/>
  <c r="D306" i="1"/>
  <c r="F306" i="1"/>
  <c r="E306" i="1"/>
  <c r="G306" i="1"/>
  <c r="F294" i="4"/>
  <c r="J322" i="4"/>
  <c r="M321" i="4"/>
  <c r="K322" i="4"/>
  <c r="J323" i="1"/>
  <c r="M322" i="1"/>
  <c r="K323" i="1"/>
  <c r="N322" i="1"/>
  <c r="O322" i="1"/>
  <c r="B322" i="1"/>
  <c r="C322" i="1"/>
  <c r="L322" i="1"/>
  <c r="E295" i="4"/>
  <c r="G295" i="4"/>
  <c r="D295" i="4"/>
  <c r="F295" i="4"/>
  <c r="E307" i="1"/>
  <c r="G307" i="1"/>
  <c r="D307" i="1"/>
  <c r="F307" i="1"/>
  <c r="N321" i="4"/>
  <c r="O321" i="4"/>
  <c r="L321" i="4"/>
  <c r="B321" i="4"/>
  <c r="N323" i="1"/>
  <c r="O323" i="1"/>
  <c r="E296" i="4"/>
  <c r="G296" i="4"/>
  <c r="D296" i="4"/>
  <c r="F296" i="4"/>
  <c r="J324" i="1"/>
  <c r="M323" i="1"/>
  <c r="K324" i="1"/>
  <c r="E308" i="1"/>
  <c r="G308" i="1"/>
  <c r="D308" i="1"/>
  <c r="F308" i="1"/>
  <c r="L323" i="1"/>
  <c r="B323" i="1"/>
  <c r="C323" i="1"/>
  <c r="L322" i="4"/>
  <c r="B322" i="4"/>
  <c r="N322" i="4"/>
  <c r="O322" i="4"/>
  <c r="K323" i="4"/>
  <c r="J323" i="4"/>
  <c r="M322" i="4"/>
  <c r="N324" i="1"/>
  <c r="O324" i="1"/>
  <c r="L324" i="1"/>
  <c r="B324" i="1"/>
  <c r="C324" i="1"/>
  <c r="M324" i="1"/>
  <c r="J325" i="1"/>
  <c r="K325" i="1"/>
  <c r="E297" i="4"/>
  <c r="G297" i="4"/>
  <c r="D297" i="4"/>
  <c r="N323" i="4"/>
  <c r="O323" i="4"/>
  <c r="J324" i="4"/>
  <c r="K324" i="4"/>
  <c r="M323" i="4"/>
  <c r="B323" i="4"/>
  <c r="L323" i="4"/>
  <c r="E309" i="1"/>
  <c r="G309" i="1"/>
  <c r="F309" i="1"/>
  <c r="D309" i="1"/>
  <c r="F297" i="4"/>
  <c r="B325" i="1"/>
  <c r="C325" i="1"/>
  <c r="L325" i="1"/>
  <c r="D298" i="4"/>
  <c r="E298" i="4"/>
  <c r="G298" i="4"/>
  <c r="N325" i="1"/>
  <c r="O325" i="1"/>
  <c r="N324" i="4"/>
  <c r="O324" i="4"/>
  <c r="L324" i="4"/>
  <c r="B324" i="4"/>
  <c r="M325" i="1"/>
  <c r="K326" i="1"/>
  <c r="J326" i="1"/>
  <c r="M324" i="4"/>
  <c r="J325" i="4"/>
  <c r="K325" i="4"/>
  <c r="E310" i="1"/>
  <c r="G310" i="1"/>
  <c r="D310" i="1"/>
  <c r="F310" i="1"/>
  <c r="F298" i="4"/>
  <c r="E299" i="4"/>
  <c r="G299" i="4"/>
  <c r="N325" i="4"/>
  <c r="O325" i="4"/>
  <c r="D299" i="4"/>
  <c r="L325" i="4"/>
  <c r="B325" i="4"/>
  <c r="M325" i="4"/>
  <c r="K326" i="4"/>
  <c r="J326" i="4"/>
  <c r="N326" i="1"/>
  <c r="O326" i="1"/>
  <c r="K327" i="1"/>
  <c r="J327" i="1"/>
  <c r="M326" i="1"/>
  <c r="F311" i="1"/>
  <c r="E311" i="1"/>
  <c r="G311" i="1"/>
  <c r="D311" i="1"/>
  <c r="B326" i="1"/>
  <c r="C326" i="1"/>
  <c r="L326" i="1"/>
  <c r="F299" i="4"/>
  <c r="N326" i="4"/>
  <c r="O326" i="4"/>
  <c r="K328" i="1"/>
  <c r="J328" i="1"/>
  <c r="M327" i="1"/>
  <c r="L327" i="1"/>
  <c r="B327" i="1"/>
  <c r="C327" i="1"/>
  <c r="E300" i="4"/>
  <c r="G300" i="4"/>
  <c r="D300" i="4"/>
  <c r="M326" i="4"/>
  <c r="K327" i="4"/>
  <c r="J327" i="4"/>
  <c r="N327" i="1"/>
  <c r="O327" i="1"/>
  <c r="D312" i="1"/>
  <c r="F312" i="1"/>
  <c r="E312" i="1"/>
  <c r="G312" i="1"/>
  <c r="L326" i="4"/>
  <c r="B326" i="4"/>
  <c r="F300" i="4"/>
  <c r="E301" i="4"/>
  <c r="G301" i="4"/>
  <c r="J328" i="4"/>
  <c r="K328" i="4"/>
  <c r="M327" i="4"/>
  <c r="L327" i="4"/>
  <c r="B327" i="4"/>
  <c r="M328" i="1"/>
  <c r="J329" i="1"/>
  <c r="K329" i="1"/>
  <c r="N327" i="4"/>
  <c r="O327" i="4"/>
  <c r="L328" i="1"/>
  <c r="B328" i="1"/>
  <c r="C328" i="1"/>
  <c r="D301" i="4"/>
  <c r="N328" i="1"/>
  <c r="O328" i="1"/>
  <c r="D313" i="1"/>
  <c r="F313" i="1"/>
  <c r="E313" i="1"/>
  <c r="G313" i="1"/>
  <c r="F301" i="4"/>
  <c r="D314" i="1"/>
  <c r="E314" i="1"/>
  <c r="G314" i="1"/>
  <c r="N329" i="1"/>
  <c r="O329" i="1"/>
  <c r="N328" i="4"/>
  <c r="O328" i="4"/>
  <c r="D302" i="4"/>
  <c r="F302" i="4"/>
  <c r="E302" i="4"/>
  <c r="G302" i="4"/>
  <c r="B328" i="4"/>
  <c r="L328" i="4"/>
  <c r="L329" i="1"/>
  <c r="B329" i="1"/>
  <c r="C329" i="1"/>
  <c r="K330" i="1"/>
  <c r="M329" i="1"/>
  <c r="J330" i="1"/>
  <c r="K329" i="4"/>
  <c r="J329" i="4"/>
  <c r="M328" i="4"/>
  <c r="D315" i="1"/>
  <c r="E315" i="1"/>
  <c r="G315" i="1"/>
  <c r="B330" i="1"/>
  <c r="C330" i="1"/>
  <c r="L330" i="1"/>
  <c r="M330" i="1"/>
  <c r="N329" i="4"/>
  <c r="O329" i="4"/>
  <c r="O330" i="1"/>
  <c r="N330" i="1"/>
  <c r="K330" i="4"/>
  <c r="J330" i="4"/>
  <c r="F314" i="1"/>
  <c r="B329" i="4"/>
  <c r="L329" i="4"/>
  <c r="M329" i="4"/>
  <c r="E303" i="4"/>
  <c r="G303" i="4"/>
  <c r="D303" i="4"/>
  <c r="K331" i="1"/>
  <c r="J331" i="1"/>
  <c r="F303" i="4"/>
  <c r="N331" i="1"/>
  <c r="O331" i="1"/>
  <c r="D316" i="1"/>
  <c r="F316" i="1"/>
  <c r="E316" i="1"/>
  <c r="G316" i="1"/>
  <c r="D304" i="4"/>
  <c r="F304" i="4"/>
  <c r="E304" i="4"/>
  <c r="G304" i="4"/>
  <c r="B331" i="1"/>
  <c r="C331" i="1"/>
  <c r="L331" i="1"/>
  <c r="N330" i="4"/>
  <c r="O330" i="4"/>
  <c r="K332" i="1"/>
  <c r="M331" i="1"/>
  <c r="J332" i="1"/>
  <c r="K331" i="4"/>
  <c r="J331" i="4"/>
  <c r="F315" i="1"/>
  <c r="B330" i="4"/>
  <c r="L330" i="4"/>
  <c r="M330" i="4"/>
  <c r="N331" i="4"/>
  <c r="O331" i="4"/>
  <c r="N332" i="1"/>
  <c r="O332" i="1"/>
  <c r="B331" i="4"/>
  <c r="L331" i="4"/>
  <c r="D305" i="4"/>
  <c r="E305" i="4"/>
  <c r="G305" i="4"/>
  <c r="M332" i="1"/>
  <c r="J333" i="1"/>
  <c r="K333" i="1"/>
  <c r="D317" i="1"/>
  <c r="L332" i="1"/>
  <c r="B332" i="1"/>
  <c r="C332" i="1"/>
  <c r="J332" i="4"/>
  <c r="K332" i="4"/>
  <c r="M331" i="4"/>
  <c r="F305" i="4"/>
  <c r="N332" i="4"/>
  <c r="O332" i="4"/>
  <c r="L333" i="1"/>
  <c r="B333" i="1"/>
  <c r="C333" i="1"/>
  <c r="E317" i="1"/>
  <c r="G317" i="1"/>
  <c r="L332" i="4"/>
  <c r="B332" i="4"/>
  <c r="J334" i="1"/>
  <c r="M333" i="1"/>
  <c r="K334" i="1"/>
  <c r="M332" i="4"/>
  <c r="K333" i="4"/>
  <c r="J333" i="4"/>
  <c r="O333" i="1"/>
  <c r="N333" i="1"/>
  <c r="D306" i="4"/>
  <c r="E306" i="4"/>
  <c r="G306" i="4"/>
  <c r="F306" i="4"/>
  <c r="M333" i="4"/>
  <c r="K334" i="4"/>
  <c r="J334" i="4"/>
  <c r="N333" i="4"/>
  <c r="O333" i="4"/>
  <c r="B334" i="1"/>
  <c r="C334" i="1"/>
  <c r="L334" i="1"/>
  <c r="E318" i="1"/>
  <c r="G318" i="1"/>
  <c r="F318" i="1"/>
  <c r="D318" i="1"/>
  <c r="B333" i="4"/>
  <c r="L333" i="4"/>
  <c r="D307" i="4"/>
  <c r="F307" i="4"/>
  <c r="E307" i="4"/>
  <c r="G307" i="4"/>
  <c r="N334" i="1"/>
  <c r="O334" i="1"/>
  <c r="K335" i="1"/>
  <c r="J335" i="1"/>
  <c r="M334" i="1"/>
  <c r="F317" i="1"/>
  <c r="D319" i="1"/>
  <c r="E319" i="1"/>
  <c r="G319" i="1"/>
  <c r="N335" i="1"/>
  <c r="O335" i="1"/>
  <c r="M334" i="4"/>
  <c r="K335" i="4"/>
  <c r="J335" i="4"/>
  <c r="D308" i="4"/>
  <c r="E308" i="4"/>
  <c r="G308" i="4"/>
  <c r="M335" i="1"/>
  <c r="J336" i="1"/>
  <c r="K336" i="1"/>
  <c r="L335" i="1"/>
  <c r="B335" i="1"/>
  <c r="C335" i="1"/>
  <c r="L334" i="4"/>
  <c r="B334" i="4"/>
  <c r="N334" i="4"/>
  <c r="O334" i="4"/>
  <c r="D320" i="1"/>
  <c r="E320" i="1"/>
  <c r="G320" i="1"/>
  <c r="B335" i="4"/>
  <c r="L335" i="4"/>
  <c r="J336" i="4"/>
  <c r="K336" i="4"/>
  <c r="M335" i="4"/>
  <c r="L336" i="1"/>
  <c r="B336" i="1"/>
  <c r="C336" i="1"/>
  <c r="K337" i="1"/>
  <c r="M336" i="1"/>
  <c r="J337" i="1"/>
  <c r="N336" i="1"/>
  <c r="O336" i="1"/>
  <c r="N335" i="4"/>
  <c r="O335" i="4"/>
  <c r="F308" i="4"/>
  <c r="E309" i="4"/>
  <c r="G309" i="4"/>
  <c r="F319" i="1"/>
  <c r="D309" i="4"/>
  <c r="D310" i="4"/>
  <c r="N336" i="4"/>
  <c r="O336" i="4"/>
  <c r="L336" i="4"/>
  <c r="B336" i="4"/>
  <c r="F309" i="4"/>
  <c r="E310" i="4"/>
  <c r="K338" i="1"/>
  <c r="J338" i="1"/>
  <c r="M337" i="1"/>
  <c r="N337" i="1"/>
  <c r="O337" i="1"/>
  <c r="J337" i="4"/>
  <c r="K337" i="4"/>
  <c r="M336" i="4"/>
  <c r="B337" i="1"/>
  <c r="C337" i="1"/>
  <c r="L337" i="1"/>
  <c r="F320" i="1"/>
  <c r="D321" i="1"/>
  <c r="E321" i="1"/>
  <c r="G321" i="1"/>
  <c r="G310" i="4"/>
  <c r="F310" i="4"/>
  <c r="D322" i="1"/>
  <c r="E322" i="1"/>
  <c r="G322" i="1"/>
  <c r="B337" i="4"/>
  <c r="L337" i="4"/>
  <c r="F321" i="1"/>
  <c r="M337" i="4"/>
  <c r="J338" i="4"/>
  <c r="K338" i="4"/>
  <c r="N338" i="1"/>
  <c r="O338" i="1"/>
  <c r="N337" i="4"/>
  <c r="O337" i="4"/>
  <c r="J339" i="1"/>
  <c r="K339" i="1"/>
  <c r="M338" i="1"/>
  <c r="B338" i="1"/>
  <c r="C338" i="1"/>
  <c r="L338" i="1"/>
  <c r="D323" i="1"/>
  <c r="E323" i="1"/>
  <c r="G323" i="1"/>
  <c r="F322" i="1"/>
  <c r="K340" i="1"/>
  <c r="J340" i="1"/>
  <c r="M339" i="1"/>
  <c r="L338" i="4"/>
  <c r="B338" i="4"/>
  <c r="O339" i="1"/>
  <c r="N339" i="1"/>
  <c r="M338" i="4"/>
  <c r="J339" i="4"/>
  <c r="K339" i="4"/>
  <c r="L339" i="1"/>
  <c r="B339" i="1"/>
  <c r="C339" i="1"/>
  <c r="N338" i="4"/>
  <c r="O338" i="4"/>
  <c r="E311" i="4"/>
  <c r="G311" i="4"/>
  <c r="D311" i="4"/>
  <c r="F311" i="4"/>
  <c r="N340" i="1"/>
  <c r="O340" i="1"/>
  <c r="M340" i="1"/>
  <c r="K341" i="1"/>
  <c r="J341" i="1"/>
  <c r="L340" i="1"/>
  <c r="B340" i="1"/>
  <c r="C340" i="1"/>
  <c r="N339" i="4"/>
  <c r="O339" i="4"/>
  <c r="E312" i="4"/>
  <c r="G312" i="4"/>
  <c r="D312" i="4"/>
  <c r="F323" i="1"/>
  <c r="L339" i="4"/>
  <c r="B339" i="4"/>
  <c r="M339" i="4"/>
  <c r="J340" i="4"/>
  <c r="K340" i="4"/>
  <c r="D324" i="1"/>
  <c r="E324" i="1"/>
  <c r="G324" i="1"/>
  <c r="F312" i="4"/>
  <c r="E313" i="4"/>
  <c r="G313" i="4"/>
  <c r="D325" i="1"/>
  <c r="E325" i="1"/>
  <c r="G325" i="1"/>
  <c r="N340" i="4"/>
  <c r="O340" i="4"/>
  <c r="F324" i="1"/>
  <c r="L341" i="1"/>
  <c r="B341" i="1"/>
  <c r="C341" i="1"/>
  <c r="N341" i="1"/>
  <c r="O341" i="1"/>
  <c r="J342" i="1"/>
  <c r="M341" i="1"/>
  <c r="K342" i="1"/>
  <c r="D313" i="4"/>
  <c r="B340" i="4"/>
  <c r="L340" i="4"/>
  <c r="J341" i="4"/>
  <c r="M340" i="4"/>
  <c r="K341" i="4"/>
  <c r="F313" i="4"/>
  <c r="D326" i="1"/>
  <c r="E326" i="1"/>
  <c r="G326" i="1"/>
  <c r="N341" i="4"/>
  <c r="O341" i="4"/>
  <c r="N342" i="1"/>
  <c r="O342" i="1"/>
  <c r="D314" i="4"/>
  <c r="L341" i="4"/>
  <c r="B341" i="4"/>
  <c r="B342" i="1"/>
  <c r="C342" i="1"/>
  <c r="L342" i="1"/>
  <c r="M342" i="1"/>
  <c r="J342" i="4"/>
  <c r="M341" i="4"/>
  <c r="K342" i="4"/>
  <c r="J343" i="1"/>
  <c r="K343" i="1"/>
  <c r="F325" i="1"/>
  <c r="N343" i="1"/>
  <c r="O343" i="1"/>
  <c r="N342" i="4"/>
  <c r="O342" i="4"/>
  <c r="E314" i="4"/>
  <c r="G314" i="4"/>
  <c r="M342" i="4"/>
  <c r="K343" i="4"/>
  <c r="J343" i="4"/>
  <c r="L343" i="1"/>
  <c r="B343" i="1"/>
  <c r="C343" i="1"/>
  <c r="F326" i="1"/>
  <c r="J344" i="1"/>
  <c r="M343" i="1"/>
  <c r="K344" i="1"/>
  <c r="D327" i="1"/>
  <c r="E327" i="1"/>
  <c r="G327" i="1"/>
  <c r="L342" i="4"/>
  <c r="B342" i="4"/>
  <c r="D328" i="1"/>
  <c r="E328" i="1"/>
  <c r="G328" i="1"/>
  <c r="N344" i="1"/>
  <c r="O344" i="1"/>
  <c r="L344" i="1"/>
  <c r="B344" i="1"/>
  <c r="C344" i="1"/>
  <c r="N343" i="4"/>
  <c r="O343" i="4"/>
  <c r="J345" i="1"/>
  <c r="M344" i="1"/>
  <c r="K345" i="1"/>
  <c r="L343" i="4"/>
  <c r="B343" i="4"/>
  <c r="D315" i="4"/>
  <c r="E315" i="4"/>
  <c r="G315" i="4"/>
  <c r="F327" i="1"/>
  <c r="M343" i="4"/>
  <c r="K344" i="4"/>
  <c r="J344" i="4"/>
  <c r="F314" i="4"/>
  <c r="F315" i="4"/>
  <c r="D329" i="1"/>
  <c r="B344" i="4"/>
  <c r="L344" i="4"/>
  <c r="B345" i="1"/>
  <c r="C345" i="1"/>
  <c r="L345" i="1"/>
  <c r="N345" i="1"/>
  <c r="O345" i="1"/>
  <c r="F328" i="1"/>
  <c r="D316" i="4"/>
  <c r="E316" i="4"/>
  <c r="K345" i="4"/>
  <c r="J345" i="4"/>
  <c r="M344" i="4"/>
  <c r="N344" i="4"/>
  <c r="O344" i="4"/>
  <c r="M345" i="1"/>
  <c r="J346" i="1"/>
  <c r="K346" i="1"/>
  <c r="G316" i="4"/>
  <c r="F316" i="4"/>
  <c r="N345" i="4"/>
  <c r="O345" i="4"/>
  <c r="L345" i="4"/>
  <c r="B345" i="4"/>
  <c r="J347" i="1"/>
  <c r="K347" i="1"/>
  <c r="M346" i="1"/>
  <c r="N346" i="1"/>
  <c r="O346" i="1"/>
  <c r="E329" i="1"/>
  <c r="G329" i="1"/>
  <c r="K346" i="4"/>
  <c r="J346" i="4"/>
  <c r="M345" i="4"/>
  <c r="B346" i="1"/>
  <c r="C346" i="1"/>
  <c r="L346" i="1"/>
  <c r="N346" i="4"/>
  <c r="O346" i="4"/>
  <c r="M347" i="1"/>
  <c r="J348" i="1"/>
  <c r="K348" i="1"/>
  <c r="B346" i="4"/>
  <c r="L346" i="4"/>
  <c r="D330" i="1"/>
  <c r="E330" i="1"/>
  <c r="F329" i="1"/>
  <c r="M346" i="4"/>
  <c r="K347" i="4"/>
  <c r="J347" i="4"/>
  <c r="N347" i="1"/>
  <c r="O347" i="1"/>
  <c r="L347" i="1"/>
  <c r="B347" i="1"/>
  <c r="C347" i="1"/>
  <c r="D317" i="4"/>
  <c r="E317" i="4"/>
  <c r="G317" i="4"/>
  <c r="D318" i="4"/>
  <c r="E318" i="4"/>
  <c r="G318" i="4"/>
  <c r="G330" i="1"/>
  <c r="F330" i="1"/>
  <c r="L348" i="1"/>
  <c r="B348" i="1"/>
  <c r="C348" i="1"/>
  <c r="F317" i="4"/>
  <c r="N347" i="4"/>
  <c r="O347" i="4"/>
  <c r="K349" i="1"/>
  <c r="J349" i="1"/>
  <c r="M348" i="1"/>
  <c r="N348" i="1"/>
  <c r="O348" i="1"/>
  <c r="J348" i="4"/>
  <c r="K348" i="4"/>
  <c r="M347" i="4"/>
  <c r="L347" i="4"/>
  <c r="B347" i="4"/>
  <c r="D319" i="4"/>
  <c r="E319" i="4"/>
  <c r="G319" i="4"/>
  <c r="J349" i="4"/>
  <c r="K349" i="4"/>
  <c r="M348" i="4"/>
  <c r="O349" i="1"/>
  <c r="N349" i="1"/>
  <c r="J350" i="1"/>
  <c r="M349" i="1"/>
  <c r="K350" i="1"/>
  <c r="D331" i="1"/>
  <c r="E331" i="1"/>
  <c r="G331" i="1"/>
  <c r="F331" i="1"/>
  <c r="B349" i="1"/>
  <c r="C349" i="1"/>
  <c r="L349" i="1"/>
  <c r="F318" i="4"/>
  <c r="N348" i="4"/>
  <c r="O348" i="4"/>
  <c r="B348" i="4"/>
  <c r="L348" i="4"/>
  <c r="D320" i="4"/>
  <c r="E320" i="4"/>
  <c r="G320" i="4"/>
  <c r="B349" i="4"/>
  <c r="L349" i="4"/>
  <c r="M349" i="4"/>
  <c r="K350" i="4"/>
  <c r="J350" i="4"/>
  <c r="B350" i="1"/>
  <c r="C350" i="1"/>
  <c r="L350" i="1"/>
  <c r="F319" i="4"/>
  <c r="N349" i="4"/>
  <c r="O349" i="4"/>
  <c r="D332" i="1"/>
  <c r="N350" i="1"/>
  <c r="O350" i="1"/>
  <c r="J351" i="1"/>
  <c r="K351" i="1"/>
  <c r="M350" i="1"/>
  <c r="D321" i="4"/>
  <c r="E321" i="4"/>
  <c r="G321" i="4"/>
  <c r="N350" i="4"/>
  <c r="O350" i="4"/>
  <c r="E332" i="1"/>
  <c r="G332" i="1"/>
  <c r="J351" i="4"/>
  <c r="K351" i="4"/>
  <c r="M350" i="4"/>
  <c r="L350" i="4"/>
  <c r="B350" i="4"/>
  <c r="L351" i="1"/>
  <c r="B351" i="1"/>
  <c r="C351" i="1"/>
  <c r="J352" i="1"/>
  <c r="M351" i="1"/>
  <c r="K352" i="1"/>
  <c r="F320" i="4"/>
  <c r="N351" i="1"/>
  <c r="O351" i="1"/>
  <c r="D322" i="4"/>
  <c r="E322" i="4"/>
  <c r="G322" i="4"/>
  <c r="N352" i="1"/>
  <c r="O352" i="1"/>
  <c r="J352" i="4"/>
  <c r="M351" i="4"/>
  <c r="K352" i="4"/>
  <c r="D333" i="1"/>
  <c r="E333" i="1"/>
  <c r="G333" i="1"/>
  <c r="F321" i="4"/>
  <c r="K353" i="1"/>
  <c r="M352" i="1"/>
  <c r="J353" i="1"/>
  <c r="N351" i="4"/>
  <c r="O351" i="4"/>
  <c r="B352" i="1"/>
  <c r="C352" i="1"/>
  <c r="L352" i="1"/>
  <c r="B351" i="4"/>
  <c r="L351" i="4"/>
  <c r="F332" i="1"/>
  <c r="D334" i="1"/>
  <c r="D323" i="4"/>
  <c r="E323" i="4"/>
  <c r="N352" i="4"/>
  <c r="O352" i="4"/>
  <c r="B352" i="4"/>
  <c r="L352" i="4"/>
  <c r="N353" i="1"/>
  <c r="O353" i="1"/>
  <c r="K353" i="4"/>
  <c r="M352" i="4"/>
  <c r="J353" i="4"/>
  <c r="J354" i="1"/>
  <c r="M353" i="1"/>
  <c r="K354" i="1"/>
  <c r="L353" i="1"/>
  <c r="B353" i="1"/>
  <c r="C353" i="1"/>
  <c r="F333" i="1"/>
  <c r="F322" i="4"/>
  <c r="G323" i="4"/>
  <c r="F323" i="4"/>
  <c r="N354" i="1"/>
  <c r="O354" i="1"/>
  <c r="M354" i="1"/>
  <c r="K355" i="1"/>
  <c r="J355" i="1"/>
  <c r="J354" i="4"/>
  <c r="K354" i="4"/>
  <c r="E334" i="1"/>
  <c r="G334" i="1"/>
  <c r="N353" i="4"/>
  <c r="O353" i="4"/>
  <c r="L353" i="4"/>
  <c r="M353" i="4"/>
  <c r="B353" i="4"/>
  <c r="B354" i="1"/>
  <c r="C354" i="1"/>
  <c r="L354" i="1"/>
  <c r="M355" i="1"/>
  <c r="J356" i="1"/>
  <c r="K356" i="1"/>
  <c r="N355" i="1"/>
  <c r="O355" i="1"/>
  <c r="D335" i="1"/>
  <c r="E335" i="1"/>
  <c r="G335" i="1"/>
  <c r="L354" i="4"/>
  <c r="B354" i="4"/>
  <c r="F334" i="1"/>
  <c r="L355" i="1"/>
  <c r="B355" i="1"/>
  <c r="C355" i="1"/>
  <c r="N354" i="4"/>
  <c r="O354" i="4"/>
  <c r="J355" i="4"/>
  <c r="M354" i="4"/>
  <c r="K355" i="4"/>
  <c r="D324" i="4"/>
  <c r="E324" i="4"/>
  <c r="G324" i="4"/>
  <c r="F324" i="4"/>
  <c r="D336" i="1"/>
  <c r="E336" i="1"/>
  <c r="F335" i="1"/>
  <c r="B356" i="1"/>
  <c r="C356" i="1"/>
  <c r="L356" i="1"/>
  <c r="K356" i="4"/>
  <c r="M355" i="4"/>
  <c r="J356" i="4"/>
  <c r="L355" i="4"/>
  <c r="B355" i="4"/>
  <c r="J357" i="1"/>
  <c r="K357" i="1"/>
  <c r="M356" i="1"/>
  <c r="N355" i="4"/>
  <c r="O355" i="4"/>
  <c r="N356" i="1"/>
  <c r="O356" i="1"/>
  <c r="G336" i="1"/>
  <c r="F336" i="1"/>
  <c r="M357" i="1"/>
  <c r="J358" i="1"/>
  <c r="K358" i="1"/>
  <c r="N357" i="1"/>
  <c r="O357" i="1"/>
  <c r="N356" i="4"/>
  <c r="O356" i="4"/>
  <c r="B357" i="1"/>
  <c r="C357" i="1"/>
  <c r="L357" i="1"/>
  <c r="J357" i="4"/>
  <c r="K357" i="4"/>
  <c r="M356" i="4"/>
  <c r="B356" i="4"/>
  <c r="L356" i="4"/>
  <c r="D325" i="4"/>
  <c r="E325" i="4"/>
  <c r="G325" i="4"/>
  <c r="F325" i="4"/>
  <c r="N357" i="4"/>
  <c r="O357" i="4"/>
  <c r="L357" i="4"/>
  <c r="B357" i="4"/>
  <c r="L358" i="1"/>
  <c r="B358" i="1"/>
  <c r="C358" i="1"/>
  <c r="K358" i="4"/>
  <c r="J358" i="4"/>
  <c r="M357" i="4"/>
  <c r="M358" i="1"/>
  <c r="K359" i="1"/>
  <c r="J359" i="1"/>
  <c r="N358" i="1"/>
  <c r="O358" i="1"/>
  <c r="D337" i="1"/>
  <c r="E337" i="1"/>
  <c r="G337" i="1"/>
  <c r="F337" i="1"/>
  <c r="L359" i="1"/>
  <c r="B359" i="1"/>
  <c r="C359" i="1"/>
  <c r="N359" i="1"/>
  <c r="O359" i="1"/>
  <c r="N358" i="4"/>
  <c r="O358" i="4"/>
  <c r="J360" i="1"/>
  <c r="K360" i="1"/>
  <c r="M359" i="1"/>
  <c r="D338" i="1"/>
  <c r="J359" i="4"/>
  <c r="M358" i="4"/>
  <c r="K359" i="4"/>
  <c r="L358" i="4"/>
  <c r="B358" i="4"/>
  <c r="D326" i="4"/>
  <c r="L360" i="1"/>
  <c r="B360" i="1"/>
  <c r="C360" i="1"/>
  <c r="N360" i="1"/>
  <c r="O360" i="1"/>
  <c r="L359" i="4"/>
  <c r="B359" i="4"/>
  <c r="K361" i="1"/>
  <c r="J361" i="1"/>
  <c r="M360" i="1"/>
  <c r="M359" i="4"/>
  <c r="K360" i="4"/>
  <c r="J360" i="4"/>
  <c r="E338" i="1"/>
  <c r="G338" i="1"/>
  <c r="N359" i="4"/>
  <c r="O359" i="4"/>
  <c r="E326" i="4"/>
  <c r="G326" i="4"/>
  <c r="F326" i="4"/>
  <c r="D339" i="1"/>
  <c r="M360" i="4"/>
  <c r="K361" i="4"/>
  <c r="J361" i="4"/>
  <c r="N360" i="4"/>
  <c r="O360" i="4"/>
  <c r="B360" i="4"/>
  <c r="L360" i="4"/>
  <c r="N361" i="1"/>
  <c r="O361" i="1"/>
  <c r="D327" i="4"/>
  <c r="E327" i="4"/>
  <c r="G327" i="4"/>
  <c r="K362" i="1"/>
  <c r="M361" i="1"/>
  <c r="J362" i="1"/>
  <c r="F338" i="1"/>
  <c r="L361" i="1"/>
  <c r="B361" i="1"/>
  <c r="C361" i="1"/>
  <c r="D328" i="4"/>
  <c r="N362" i="1"/>
  <c r="O362" i="1"/>
  <c r="B362" i="1"/>
  <c r="C362" i="1"/>
  <c r="L362" i="1"/>
  <c r="M361" i="4"/>
  <c r="J362" i="4"/>
  <c r="K362" i="4"/>
  <c r="N361" i="4"/>
  <c r="O361" i="4"/>
  <c r="E339" i="1"/>
  <c r="G339" i="1"/>
  <c r="F327" i="4"/>
  <c r="B361" i="4"/>
  <c r="L361" i="4"/>
  <c r="M362" i="1"/>
  <c r="K363" i="1"/>
  <c r="J363" i="1"/>
  <c r="D340" i="1"/>
  <c r="M363" i="1"/>
  <c r="K364" i="1"/>
  <c r="J364" i="1"/>
  <c r="F339" i="1"/>
  <c r="L362" i="4"/>
  <c r="B362" i="4"/>
  <c r="L363" i="1"/>
  <c r="B363" i="1"/>
  <c r="C363" i="1"/>
  <c r="N363" i="1"/>
  <c r="O363" i="1"/>
  <c r="J363" i="4"/>
  <c r="M362" i="4"/>
  <c r="K363" i="4"/>
  <c r="E328" i="4"/>
  <c r="G328" i="4"/>
  <c r="N362" i="4"/>
  <c r="O362" i="4"/>
  <c r="O364" i="1"/>
  <c r="N364" i="1"/>
  <c r="E340" i="1"/>
  <c r="G340" i="1"/>
  <c r="N363" i="4"/>
  <c r="O363" i="4"/>
  <c r="J365" i="1"/>
  <c r="K365" i="1"/>
  <c r="M364" i="1"/>
  <c r="L364" i="1"/>
  <c r="B364" i="1"/>
  <c r="C364" i="1"/>
  <c r="D329" i="4"/>
  <c r="E329" i="4"/>
  <c r="G329" i="4"/>
  <c r="K364" i="4"/>
  <c r="M363" i="4"/>
  <c r="J364" i="4"/>
  <c r="B363" i="4"/>
  <c r="L363" i="4"/>
  <c r="F328" i="4"/>
  <c r="D330" i="4"/>
  <c r="E330" i="4"/>
  <c r="N364" i="4"/>
  <c r="O364" i="4"/>
  <c r="L365" i="1"/>
  <c r="B365" i="1"/>
  <c r="C365" i="1"/>
  <c r="L364" i="4"/>
  <c r="B364" i="4"/>
  <c r="J366" i="1"/>
  <c r="M365" i="1"/>
  <c r="K366" i="1"/>
  <c r="F329" i="4"/>
  <c r="D341" i="1"/>
  <c r="E341" i="1"/>
  <c r="G341" i="1"/>
  <c r="K365" i="4"/>
  <c r="J365" i="4"/>
  <c r="M364" i="4"/>
  <c r="N365" i="1"/>
  <c r="O365" i="1"/>
  <c r="F340" i="1"/>
  <c r="G330" i="4"/>
  <c r="F330" i="4"/>
  <c r="F341" i="1"/>
  <c r="D342" i="1"/>
  <c r="F342" i="1"/>
  <c r="E342" i="1"/>
  <c r="G342" i="1"/>
  <c r="B366" i="1"/>
  <c r="C366" i="1"/>
  <c r="L366" i="1"/>
  <c r="M366" i="1"/>
  <c r="N366" i="1"/>
  <c r="O366" i="1"/>
  <c r="N365" i="4"/>
  <c r="O365" i="4"/>
  <c r="K366" i="4"/>
  <c r="M365" i="4"/>
  <c r="J366" i="4"/>
  <c r="J367" i="1"/>
  <c r="K367" i="1"/>
  <c r="B365" i="4"/>
  <c r="L365" i="4"/>
  <c r="N367" i="1"/>
  <c r="O367" i="1"/>
  <c r="K368" i="1"/>
  <c r="M367" i="1"/>
  <c r="J368" i="1"/>
  <c r="N366" i="4"/>
  <c r="O366" i="4"/>
  <c r="J367" i="4"/>
  <c r="K367" i="4"/>
  <c r="D343" i="1"/>
  <c r="F343" i="1"/>
  <c r="E343" i="1"/>
  <c r="G343" i="1"/>
  <c r="B366" i="4"/>
  <c r="L366" i="4"/>
  <c r="M366" i="4"/>
  <c r="L367" i="1"/>
  <c r="B367" i="1"/>
  <c r="C367" i="1"/>
  <c r="D331" i="4"/>
  <c r="E331" i="4"/>
  <c r="G331" i="4"/>
  <c r="D332" i="4"/>
  <c r="N367" i="4"/>
  <c r="O367" i="4"/>
  <c r="M367" i="4"/>
  <c r="J368" i="4"/>
  <c r="K368" i="4"/>
  <c r="N368" i="1"/>
  <c r="O368" i="1"/>
  <c r="L368" i="1"/>
  <c r="B368" i="1"/>
  <c r="C368" i="1"/>
  <c r="D344" i="1"/>
  <c r="E344" i="1"/>
  <c r="G344" i="1"/>
  <c r="J369" i="1"/>
  <c r="K369" i="1"/>
  <c r="M368" i="1"/>
  <c r="F331" i="4"/>
  <c r="B367" i="4"/>
  <c r="L367" i="4"/>
  <c r="D345" i="1"/>
  <c r="K369" i="4"/>
  <c r="J369" i="4"/>
  <c r="M368" i="4"/>
  <c r="B369" i="1"/>
  <c r="C369" i="1"/>
  <c r="L369" i="1"/>
  <c r="J370" i="1"/>
  <c r="K370" i="1"/>
  <c r="M369" i="1"/>
  <c r="L368" i="4"/>
  <c r="B368" i="4"/>
  <c r="F344" i="1"/>
  <c r="E332" i="4"/>
  <c r="G332" i="4"/>
  <c r="N368" i="4"/>
  <c r="O368" i="4"/>
  <c r="N369" i="1"/>
  <c r="O369" i="1"/>
  <c r="D333" i="4"/>
  <c r="E333" i="4"/>
  <c r="G333" i="4"/>
  <c r="N369" i="4"/>
  <c r="O369" i="4"/>
  <c r="K370" i="4"/>
  <c r="J370" i="4"/>
  <c r="M369" i="4"/>
  <c r="N370" i="1"/>
  <c r="O370" i="1"/>
  <c r="F332" i="4"/>
  <c r="L370" i="1"/>
  <c r="B370" i="1"/>
  <c r="C370" i="1"/>
  <c r="E345" i="1"/>
  <c r="G345" i="1"/>
  <c r="B369" i="4"/>
  <c r="L369" i="4"/>
  <c r="M370" i="1"/>
  <c r="J371" i="1"/>
  <c r="K371" i="1"/>
  <c r="D334" i="4"/>
  <c r="M370" i="4"/>
  <c r="K371" i="4"/>
  <c r="J371" i="4"/>
  <c r="B370" i="4"/>
  <c r="L370" i="4"/>
  <c r="B371" i="1"/>
  <c r="C371" i="1"/>
  <c r="L371" i="1"/>
  <c r="M371" i="1"/>
  <c r="J372" i="1"/>
  <c r="K372" i="1"/>
  <c r="F333" i="4"/>
  <c r="E346" i="1"/>
  <c r="G346" i="1"/>
  <c r="D346" i="1"/>
  <c r="F346" i="1"/>
  <c r="N371" i="1"/>
  <c r="O371" i="1"/>
  <c r="N370" i="4"/>
  <c r="O370" i="4"/>
  <c r="F345" i="1"/>
  <c r="D347" i="1"/>
  <c r="E347" i="1"/>
  <c r="G347" i="1"/>
  <c r="J372" i="4"/>
  <c r="M371" i="4"/>
  <c r="K372" i="4"/>
  <c r="B372" i="1"/>
  <c r="C372" i="1"/>
  <c r="L372" i="1"/>
  <c r="K373" i="1"/>
  <c r="M372" i="1"/>
  <c r="J373" i="1"/>
  <c r="N371" i="4"/>
  <c r="O371" i="4"/>
  <c r="O372" i="1"/>
  <c r="N372" i="1"/>
  <c r="E334" i="4"/>
  <c r="G334" i="4"/>
  <c r="B371" i="4"/>
  <c r="L371" i="4"/>
  <c r="D348" i="1"/>
  <c r="E348" i="1"/>
  <c r="G348" i="1"/>
  <c r="D335" i="4"/>
  <c r="E335" i="4"/>
  <c r="N372" i="4"/>
  <c r="O372" i="4"/>
  <c r="K373" i="4"/>
  <c r="J373" i="4"/>
  <c r="M372" i="4"/>
  <c r="M373" i="1"/>
  <c r="K374" i="1"/>
  <c r="J374" i="1"/>
  <c r="M374" i="1"/>
  <c r="N373" i="1"/>
  <c r="O373" i="1"/>
  <c r="F347" i="1"/>
  <c r="L372" i="4"/>
  <c r="B372" i="4"/>
  <c r="L373" i="1"/>
  <c r="B373" i="1"/>
  <c r="C373" i="1"/>
  <c r="F334" i="4"/>
  <c r="G335" i="4"/>
  <c r="F335" i="4"/>
  <c r="D349" i="1"/>
  <c r="F349" i="1"/>
  <c r="E349" i="1"/>
  <c r="G349" i="1"/>
  <c r="B374" i="1"/>
  <c r="C374" i="1"/>
  <c r="L374" i="1"/>
  <c r="N374" i="1"/>
  <c r="O374" i="1"/>
  <c r="N373" i="4"/>
  <c r="O373" i="4"/>
  <c r="F348" i="1"/>
  <c r="M373" i="4"/>
  <c r="J374" i="4"/>
  <c r="M374" i="4"/>
  <c r="K374" i="4"/>
  <c r="L373" i="4"/>
  <c r="B373" i="4"/>
  <c r="D350" i="1"/>
  <c r="E350" i="1"/>
  <c r="L374" i="4"/>
  <c r="B374" i="4"/>
  <c r="N374" i="4"/>
  <c r="O374" i="4"/>
  <c r="D336" i="4"/>
  <c r="G350" i="1"/>
  <c r="F350" i="1"/>
  <c r="E336" i="4"/>
  <c r="G336" i="4"/>
  <c r="D337" i="4"/>
  <c r="E337" i="4"/>
  <c r="D351" i="1"/>
  <c r="E351" i="1"/>
  <c r="G351" i="1"/>
  <c r="F336" i="4"/>
  <c r="D352" i="1"/>
  <c r="E352" i="1"/>
  <c r="G352" i="1"/>
  <c r="G337" i="4"/>
  <c r="F337" i="4"/>
  <c r="F351" i="1"/>
  <c r="D353" i="1"/>
  <c r="E353" i="1"/>
  <c r="D338" i="4"/>
  <c r="E338" i="4"/>
  <c r="G338" i="4"/>
  <c r="F352" i="1"/>
  <c r="D339" i="4"/>
  <c r="E339" i="4"/>
  <c r="G339" i="4"/>
  <c r="G353" i="1"/>
  <c r="F353" i="1"/>
  <c r="F338" i="4"/>
  <c r="D340" i="4"/>
  <c r="E340" i="4"/>
  <c r="G340" i="4"/>
  <c r="F339" i="4"/>
  <c r="D354" i="1"/>
  <c r="E354" i="1"/>
  <c r="G354" i="1"/>
  <c r="D355" i="1"/>
  <c r="E355" i="1"/>
  <c r="G355" i="1"/>
  <c r="F354" i="1"/>
  <c r="D341" i="4"/>
  <c r="F340" i="4"/>
  <c r="D356" i="1"/>
  <c r="E356" i="1"/>
  <c r="G356" i="1"/>
  <c r="E341" i="4"/>
  <c r="G341" i="4"/>
  <c r="F355" i="1"/>
  <c r="D357" i="1"/>
  <c r="E357" i="1"/>
  <c r="G357" i="1"/>
  <c r="F356" i="1"/>
  <c r="D342" i="4"/>
  <c r="E342" i="4"/>
  <c r="G342" i="4"/>
  <c r="F341" i="4"/>
  <c r="F342" i="4"/>
  <c r="D358" i="1"/>
  <c r="E358" i="1"/>
  <c r="G358" i="1"/>
  <c r="D343" i="4"/>
  <c r="E343" i="4"/>
  <c r="G343" i="4"/>
  <c r="F357" i="1"/>
  <c r="D344" i="4"/>
  <c r="E344" i="4"/>
  <c r="G344" i="4"/>
  <c r="D359" i="1"/>
  <c r="E359" i="1"/>
  <c r="G359" i="1"/>
  <c r="F343" i="4"/>
  <c r="F358" i="1"/>
  <c r="F344" i="4"/>
  <c r="D360" i="1"/>
  <c r="E360" i="1"/>
  <c r="G360" i="1"/>
  <c r="F359" i="1"/>
  <c r="D345" i="4"/>
  <c r="E345" i="4"/>
  <c r="G345" i="4"/>
  <c r="F345" i="4"/>
  <c r="D361" i="1"/>
  <c r="F360" i="1"/>
  <c r="E361" i="1"/>
  <c r="G361" i="1"/>
  <c r="D346" i="4"/>
  <c r="D362" i="1"/>
  <c r="E362" i="1"/>
  <c r="G362" i="1"/>
  <c r="E346" i="4"/>
  <c r="G346" i="4"/>
  <c r="F361" i="1"/>
  <c r="D363" i="1"/>
  <c r="E363" i="1"/>
  <c r="F362" i="1"/>
  <c r="D347" i="4"/>
  <c r="F346" i="4"/>
  <c r="G363" i="1"/>
  <c r="F363" i="1"/>
  <c r="E347" i="4"/>
  <c r="G347" i="4"/>
  <c r="F347" i="4"/>
  <c r="D348" i="4"/>
  <c r="D364" i="1"/>
  <c r="E364" i="1"/>
  <c r="G364" i="1"/>
  <c r="E348" i="4"/>
  <c r="G348" i="4"/>
  <c r="D349" i="4"/>
  <c r="D365" i="1"/>
  <c r="F348" i="4"/>
  <c r="F364" i="1"/>
  <c r="F365" i="1"/>
  <c r="E349" i="4"/>
  <c r="G349" i="4"/>
  <c r="E365" i="1"/>
  <c r="G365" i="1"/>
  <c r="D350" i="4"/>
  <c r="D366" i="1"/>
  <c r="F349" i="4"/>
  <c r="E366" i="1"/>
  <c r="G366" i="1"/>
  <c r="E350" i="4"/>
  <c r="G350" i="4"/>
  <c r="D351" i="4"/>
  <c r="D367" i="1"/>
  <c r="F350" i="4"/>
  <c r="F366" i="1"/>
  <c r="E351" i="4"/>
  <c r="G351" i="4"/>
  <c r="E367" i="1"/>
  <c r="G367" i="1"/>
  <c r="D368" i="1"/>
  <c r="E368" i="1"/>
  <c r="G368" i="1"/>
  <c r="F351" i="4"/>
  <c r="D352" i="4"/>
  <c r="E352" i="4"/>
  <c r="G352" i="4"/>
  <c r="F367" i="1"/>
  <c r="D353" i="4"/>
  <c r="D369" i="1"/>
  <c r="E369" i="1"/>
  <c r="G369" i="1"/>
  <c r="F352" i="4"/>
  <c r="F368" i="1"/>
  <c r="D370" i="1"/>
  <c r="E370" i="1"/>
  <c r="G370" i="1"/>
  <c r="E353" i="4"/>
  <c r="G353" i="4"/>
  <c r="F369" i="1"/>
  <c r="D371" i="1"/>
  <c r="E371" i="1"/>
  <c r="G371" i="1"/>
  <c r="F371" i="1"/>
  <c r="F353" i="4"/>
  <c r="F370" i="1"/>
  <c r="D354" i="4"/>
  <c r="E354" i="4"/>
  <c r="G354" i="4"/>
  <c r="D355" i="4"/>
  <c r="E355" i="4"/>
  <c r="F354" i="4"/>
  <c r="D372" i="1"/>
  <c r="E372" i="1"/>
  <c r="G372" i="1"/>
  <c r="G355" i="4"/>
  <c r="D356" i="4"/>
  <c r="F355" i="4"/>
  <c r="D373" i="1"/>
  <c r="F372" i="1"/>
  <c r="E356" i="4"/>
  <c r="G356" i="4"/>
  <c r="E373" i="1"/>
  <c r="G373" i="1"/>
  <c r="D374" i="1"/>
  <c r="D375" i="1"/>
  <c r="E374" i="1"/>
  <c r="F374" i="1"/>
  <c r="D357" i="4"/>
  <c r="E357" i="4"/>
  <c r="G357" i="4"/>
  <c r="F373" i="1"/>
  <c r="F356" i="4"/>
  <c r="D358" i="4"/>
  <c r="E358" i="4"/>
  <c r="F357" i="4"/>
  <c r="G374" i="1"/>
  <c r="E375" i="1"/>
  <c r="F375" i="1"/>
  <c r="G358" i="4"/>
  <c r="F358" i="4"/>
  <c r="D359" i="4"/>
  <c r="E359" i="4"/>
  <c r="G359" i="4"/>
  <c r="D360" i="4"/>
  <c r="F359" i="4"/>
  <c r="E360" i="4"/>
  <c r="G360" i="4"/>
  <c r="D361" i="4"/>
  <c r="E361" i="4"/>
  <c r="F360" i="4"/>
  <c r="G361" i="4"/>
  <c r="F361" i="4"/>
  <c r="D362" i="4"/>
  <c r="E362" i="4"/>
  <c r="G362" i="4"/>
  <c r="D363" i="4"/>
  <c r="E363" i="4"/>
  <c r="G363" i="4"/>
  <c r="F362" i="4"/>
  <c r="D364" i="4"/>
  <c r="F363" i="4"/>
  <c r="E364" i="4"/>
  <c r="G364" i="4"/>
  <c r="F364" i="4"/>
  <c r="D365" i="4"/>
  <c r="E365" i="4"/>
  <c r="G365" i="4"/>
  <c r="D366" i="4"/>
  <c r="F365" i="4"/>
  <c r="E366" i="4"/>
  <c r="G366" i="4"/>
  <c r="D367" i="4"/>
  <c r="F366" i="4"/>
  <c r="E367" i="4"/>
  <c r="G367" i="4"/>
  <c r="D368" i="4"/>
  <c r="E368" i="4"/>
  <c r="F367" i="4"/>
  <c r="G368" i="4"/>
  <c r="F368" i="4"/>
  <c r="D369" i="4"/>
  <c r="E369" i="4"/>
  <c r="G369" i="4"/>
  <c r="F369" i="4"/>
  <c r="D370" i="4"/>
  <c r="E370" i="4"/>
  <c r="G370" i="4"/>
  <c r="D371" i="4"/>
  <c r="F370" i="4"/>
  <c r="E371" i="4"/>
  <c r="G371" i="4"/>
  <c r="F371" i="4"/>
  <c r="D372" i="4"/>
  <c r="E372" i="4"/>
  <c r="G372" i="4"/>
  <c r="D373" i="4"/>
  <c r="F372" i="4"/>
  <c r="E373" i="4"/>
  <c r="G373" i="4"/>
  <c r="D374" i="4"/>
  <c r="D375" i="4"/>
  <c r="F373" i="4"/>
  <c r="E374" i="4"/>
  <c r="F374" i="4"/>
  <c r="E375" i="4"/>
  <c r="F375" i="4"/>
  <c r="G374" i="4"/>
</calcChain>
</file>

<file path=xl/sharedStrings.xml><?xml version="1.0" encoding="utf-8"?>
<sst xmlns="http://schemas.openxmlformats.org/spreadsheetml/2006/main" count="52" uniqueCount="24">
  <si>
    <t>Кредит</t>
  </si>
  <si>
    <t>Срок (лет)</t>
  </si>
  <si>
    <t>% ставка</t>
  </si>
  <si>
    <t>Дата выдачи</t>
  </si>
  <si>
    <t>Дата первого платежа</t>
  </si>
  <si>
    <t>Аннуитет</t>
  </si>
  <si>
    <t>Срок (месяц)</t>
  </si>
  <si>
    <t>Месяц</t>
  </si>
  <si>
    <t>Проценты</t>
  </si>
  <si>
    <t>Осн.долг</t>
  </si>
  <si>
    <t>Сумма</t>
  </si>
  <si>
    <t>ОСЗ</t>
  </si>
  <si>
    <t>Итого:</t>
  </si>
  <si>
    <t>Доп.платежи</t>
  </si>
  <si>
    <t>Изменение</t>
  </si>
  <si>
    <t>платежа</t>
  </si>
  <si>
    <t>срока</t>
  </si>
  <si>
    <t>СТОП!!!</t>
  </si>
  <si>
    <t>Расчетная дата платежа</t>
  </si>
  <si>
    <t>Дата реального платежа (число)</t>
  </si>
  <si>
    <t xml:space="preserve">с 2 по 9 </t>
  </si>
  <si>
    <t>с 10 по 18</t>
  </si>
  <si>
    <t>с 20 по 28</t>
  </si>
  <si>
    <t>Платежный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</si>
</sst>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d\-mmm\-yyyy"/>
    <numFmt numFmtId="166" formatCode="_-[$$-409]* #,##0.00_ ;_-[$$-409]* \-#,##0.00\ ;_-[$$-409]* &quot;-&quot;??_ ;_-@_ "/>
    <numFmt numFmtId="167" formatCode="_-[$$-109]* #,##0.00_ ;_-[$$-109]* \-#,##0.00\ ;_-[$$-109]* &quot;-&quot;??_ ;_-@_ "/>
    <numFmt numFmtId="168" formatCode="#,##0.00&quot;р.&quot;"/>
    <numFmt numFmtId="169" formatCode="#,##0.00[$р.-419]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theme="5"/>
      <name val="Arial Cyr"/>
      <charset val="204"/>
    </font>
    <font>
      <b/>
      <sz val="10"/>
      <color theme="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0" fontId="1" fillId="0" borderId="1" xfId="2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165" fontId="0" fillId="0" borderId="0" xfId="0" applyNumberFormat="1" applyFill="1"/>
    <xf numFmtId="1" fontId="0" fillId="0" borderId="0" xfId="0" applyNumberFormat="1"/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0" xfId="0" applyNumberFormat="1" applyBorder="1" applyProtection="1"/>
    <xf numFmtId="0" fontId="0" fillId="0" borderId="0" xfId="0" applyAlignment="1" applyProtection="1">
      <alignment horizontal="center" vertical="center"/>
    </xf>
    <xf numFmtId="165" fontId="0" fillId="0" borderId="0" xfId="0" applyNumberFormat="1" applyProtection="1"/>
    <xf numFmtId="0" fontId="0" fillId="0" borderId="0" xfId="0" applyProtection="1"/>
    <xf numFmtId="1" fontId="1" fillId="0" borderId="0" xfId="3" applyNumberFormat="1" applyAlignment="1" applyProtection="1">
      <alignment horizontal="center"/>
    </xf>
    <xf numFmtId="9" fontId="1" fillId="0" borderId="0" xfId="2" applyProtection="1"/>
    <xf numFmtId="1" fontId="1" fillId="0" borderId="0" xfId="3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 wrapText="1"/>
    </xf>
    <xf numFmtId="1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166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0" fontId="1" fillId="0" borderId="2" xfId="2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/>
    <xf numFmtId="0" fontId="0" fillId="0" borderId="0" xfId="0" applyBorder="1" applyAlignment="1" applyProtection="1">
      <alignment horizontal="center"/>
      <protection locked="0"/>
    </xf>
    <xf numFmtId="10" fontId="1" fillId="0" borderId="0" xfId="2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0" fontId="1" fillId="0" borderId="0" xfId="2" applyNumberFormat="1" applyFont="1" applyBorder="1" applyAlignment="1" applyProtection="1">
      <alignment horizontal="center"/>
    </xf>
    <xf numFmtId="10" fontId="1" fillId="0" borderId="0" xfId="2" applyNumberFormat="1" applyAlignment="1" applyProtection="1">
      <alignment horizontal="center"/>
    </xf>
    <xf numFmtId="1" fontId="1" fillId="0" borderId="0" xfId="3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1" fillId="0" borderId="0" xfId="3" applyNumberFormat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44" fontId="1" fillId="2" borderId="5" xfId="1" applyFont="1" applyFill="1" applyBorder="1" applyProtection="1"/>
    <xf numFmtId="44" fontId="2" fillId="2" borderId="6" xfId="1" applyFont="1" applyFill="1" applyBorder="1" applyAlignment="1" applyProtection="1">
      <alignment horizontal="center"/>
    </xf>
    <xf numFmtId="44" fontId="3" fillId="2" borderId="7" xfId="1" applyFont="1" applyFill="1" applyBorder="1" applyProtection="1"/>
    <xf numFmtId="44" fontId="1" fillId="2" borderId="7" xfId="1" applyFont="1" applyFill="1" applyBorder="1" applyProtection="1"/>
    <xf numFmtId="169" fontId="0" fillId="0" borderId="1" xfId="0" applyNumberFormat="1" applyBorder="1" applyAlignment="1" applyProtection="1">
      <alignment horizontal="center"/>
      <protection locked="0"/>
    </xf>
    <xf numFmtId="169" fontId="0" fillId="0" borderId="0" xfId="0" applyNumberFormat="1"/>
    <xf numFmtId="168" fontId="0" fillId="0" borderId="4" xfId="0" applyNumberFormat="1" applyBorder="1" applyAlignment="1">
      <alignment horizontal="center"/>
    </xf>
    <xf numFmtId="10" fontId="0" fillId="0" borderId="1" xfId="2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" fontId="4" fillId="0" borderId="1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/>
    <xf numFmtId="44" fontId="4" fillId="2" borderId="5" xfId="1" applyFont="1" applyFill="1" applyBorder="1" applyProtection="1"/>
    <xf numFmtId="0" fontId="4" fillId="0" borderId="0" xfId="0" applyFont="1"/>
    <xf numFmtId="44" fontId="5" fillId="2" borderId="6" xfId="1" applyFont="1" applyFill="1" applyBorder="1" applyAlignment="1" applyProtection="1">
      <alignment horizontal="center"/>
    </xf>
    <xf numFmtId="1" fontId="4" fillId="0" borderId="0" xfId="0" applyNumberFormat="1" applyFont="1"/>
  </cellXfs>
  <cellStyles count="4">
    <cellStyle name="Денежный" xfId="1" builtinId="4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4"/>
  <sheetViews>
    <sheetView zoomScaleNormal="100" workbookViewId="0"/>
  </sheetViews>
  <sheetFormatPr defaultColWidth="15.7109375" defaultRowHeight="12.75" x14ac:dyDescent="0.2"/>
  <cols>
    <col min="1" max="1" width="14.140625" customWidth="1"/>
    <col min="2" max="6" width="15.7109375" customWidth="1"/>
    <col min="7" max="7" width="12.28515625" bestFit="1" customWidth="1"/>
    <col min="8" max="8" width="24.28515625" customWidth="1"/>
    <col min="9" max="9" width="20.5703125" customWidth="1"/>
    <col min="10" max="10" width="3" hidden="1" customWidth="1"/>
    <col min="11" max="11" width="5" hidden="1" customWidth="1"/>
    <col min="12" max="12" width="8" hidden="1" customWidth="1"/>
    <col min="13" max="13" width="4.28515625" hidden="1" customWidth="1"/>
    <col min="14" max="14" width="4.140625" hidden="1" customWidth="1"/>
    <col min="15" max="15" width="4.28515625" hidden="1" customWidth="1"/>
    <col min="16" max="16" width="3" hidden="1" customWidth="1"/>
    <col min="17" max="17" width="4" hidden="1" customWidth="1"/>
    <col min="18" max="19" width="9.140625" hidden="1" customWidth="1"/>
    <col min="20" max="20" width="3.5703125" hidden="1" customWidth="1"/>
    <col min="21" max="21" width="9.7109375" hidden="1" customWidth="1"/>
  </cols>
  <sheetData>
    <row r="1" spans="1:21" s="3" customFormat="1" ht="26.25" thickBo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</row>
    <row r="2" spans="1:21" ht="12.75" customHeight="1" thickBot="1" x14ac:dyDescent="0.25">
      <c r="B2" s="17">
        <v>321000</v>
      </c>
      <c r="C2" s="4">
        <v>15</v>
      </c>
      <c r="D2" s="5">
        <v>0.13450000000000001</v>
      </c>
      <c r="E2" s="6">
        <v>39675</v>
      </c>
      <c r="F2" s="40">
        <f>IF(I12&lt;R8,DATE(K12,J12,R8),IF(J12=12,DATE(K12+1,1,R8),DATE(K12,J12+1,R8)))</f>
        <v>39693</v>
      </c>
      <c r="G2" s="41">
        <f>ROUND(B2*((D2/12)/(1-POWER(1+D2/12,-(B7-2)))),2)</f>
        <v>4156.93</v>
      </c>
    </row>
    <row r="3" spans="1:21" hidden="1" x14ac:dyDescent="0.2">
      <c r="B3" s="31"/>
      <c r="C3" s="32"/>
      <c r="D3" s="33"/>
      <c r="E3" s="34"/>
      <c r="F3" s="47"/>
      <c r="G3" s="35"/>
    </row>
    <row r="4" spans="1:21" ht="12.75" hidden="1" customHeight="1" x14ac:dyDescent="0.2">
      <c r="B4" s="31"/>
      <c r="C4" s="36"/>
      <c r="D4" s="37"/>
      <c r="E4" s="34"/>
      <c r="F4" s="47"/>
      <c r="G4" s="35"/>
    </row>
    <row r="5" spans="1:21" ht="12.75" hidden="1" customHeight="1" x14ac:dyDescent="0.2">
      <c r="B5" s="31"/>
      <c r="C5" s="36"/>
      <c r="D5" s="37"/>
      <c r="E5" s="34"/>
      <c r="F5" s="47"/>
      <c r="G5" s="35"/>
    </row>
    <row r="6" spans="1:21" hidden="1" x14ac:dyDescent="0.2">
      <c r="A6" s="18"/>
      <c r="B6" s="19" t="s">
        <v>6</v>
      </c>
      <c r="C6" s="42"/>
      <c r="D6" s="42"/>
      <c r="E6" s="20"/>
      <c r="F6" s="47"/>
      <c r="G6" s="21"/>
    </row>
    <row r="7" spans="1:21" ht="14.25" hidden="1" customHeight="1" x14ac:dyDescent="0.2">
      <c r="A7" s="21"/>
      <c r="B7" s="22">
        <f>C2*12+2</f>
        <v>182</v>
      </c>
      <c r="C7" s="43"/>
      <c r="D7" s="43"/>
      <c r="E7" s="21"/>
      <c r="F7" s="47"/>
      <c r="G7" s="21"/>
    </row>
    <row r="8" spans="1:21" hidden="1" x14ac:dyDescent="0.2">
      <c r="A8" s="21"/>
      <c r="B8" s="22"/>
      <c r="C8" s="21"/>
      <c r="D8" s="23"/>
      <c r="E8" s="21"/>
      <c r="F8" s="47"/>
      <c r="G8" s="21"/>
      <c r="R8">
        <f>IF(F10=U8,2,IF(F10=U9,10,20))</f>
        <v>2</v>
      </c>
      <c r="T8">
        <v>1</v>
      </c>
      <c r="U8" t="s">
        <v>20</v>
      </c>
    </row>
    <row r="9" spans="1:21" ht="26.25" thickBot="1" x14ac:dyDescent="0.25">
      <c r="A9" s="21"/>
      <c r="B9" s="24"/>
      <c r="C9" s="44"/>
      <c r="D9" s="45"/>
      <c r="E9" s="45"/>
      <c r="F9" s="38" t="s">
        <v>23</v>
      </c>
      <c r="G9" s="20"/>
      <c r="H9" s="3" t="s">
        <v>14</v>
      </c>
      <c r="K9" s="12">
        <f>IF(H10="платежа",1,2)</f>
        <v>2</v>
      </c>
      <c r="L9" s="12" t="s">
        <v>15</v>
      </c>
      <c r="T9">
        <v>2</v>
      </c>
      <c r="U9" t="s">
        <v>21</v>
      </c>
    </row>
    <row r="10" spans="1:21" ht="13.5" thickBot="1" x14ac:dyDescent="0.25">
      <c r="A10" s="21"/>
      <c r="B10" s="22"/>
      <c r="C10" s="46"/>
      <c r="D10" s="30"/>
      <c r="E10" s="30"/>
      <c r="F10" s="39" t="s">
        <v>20</v>
      </c>
      <c r="G10" s="20"/>
      <c r="H10" s="4" t="s">
        <v>16</v>
      </c>
      <c r="K10" s="13"/>
      <c r="L10" s="12" t="s">
        <v>16</v>
      </c>
      <c r="T10">
        <v>3</v>
      </c>
      <c r="U10" t="s">
        <v>22</v>
      </c>
    </row>
    <row r="11" spans="1:21" ht="39" customHeight="1" x14ac:dyDescent="0.2">
      <c r="A11" s="25" t="s">
        <v>7</v>
      </c>
      <c r="B11" s="26" t="s">
        <v>18</v>
      </c>
      <c r="C11" s="26" t="s">
        <v>19</v>
      </c>
      <c r="D11" s="25" t="s">
        <v>8</v>
      </c>
      <c r="E11" s="25" t="s">
        <v>9</v>
      </c>
      <c r="F11" s="25" t="s">
        <v>10</v>
      </c>
      <c r="G11" s="25" t="s">
        <v>11</v>
      </c>
      <c r="H11" s="3" t="s">
        <v>13</v>
      </c>
    </row>
    <row r="12" spans="1:21" ht="13.5" thickBot="1" x14ac:dyDescent="0.25">
      <c r="A12" s="3">
        <v>0</v>
      </c>
      <c r="B12" s="7">
        <f>E2</f>
        <v>39675</v>
      </c>
      <c r="C12" s="7"/>
      <c r="I12">
        <f>DAY(B12)</f>
        <v>15</v>
      </c>
      <c r="J12">
        <f>MONTH(B12)</f>
        <v>8</v>
      </c>
      <c r="K12">
        <f>YEAR(B12)</f>
        <v>2008</v>
      </c>
      <c r="L12">
        <f t="shared" ref="L12:L75" si="0">IF(OR(K12=2008,K12=2012,K12=2016,K12=2020,K12=2024,K12=2028),366,365)</f>
        <v>366</v>
      </c>
      <c r="Q12">
        <f>C2*12+2</f>
        <v>182</v>
      </c>
    </row>
    <row r="13" spans="1:21" ht="13.5" thickBot="1" x14ac:dyDescent="0.25">
      <c r="A13" s="3">
        <f t="shared" ref="A13:A76" si="1">A12+1</f>
        <v>1</v>
      </c>
      <c r="B13" s="7">
        <f>F2</f>
        <v>39693</v>
      </c>
      <c r="C13" s="27">
        <v>2</v>
      </c>
      <c r="D13" s="9">
        <f>ROUND(B2*(D2/L12)*(B13-B12),2)</f>
        <v>2123.34</v>
      </c>
      <c r="E13" s="9">
        <v>0</v>
      </c>
      <c r="F13" s="9">
        <f>SUM(D13:E13)</f>
        <v>2123.34</v>
      </c>
      <c r="G13" s="9">
        <f>B2-E13</f>
        <v>321000</v>
      </c>
      <c r="H13" s="48"/>
      <c r="I13">
        <f>DAY(B13)</f>
        <v>2</v>
      </c>
      <c r="J13">
        <f>MONTH(B13)</f>
        <v>9</v>
      </c>
      <c r="K13">
        <f>YEAR(B13)</f>
        <v>2008</v>
      </c>
      <c r="L13">
        <f t="shared" si="0"/>
        <v>366</v>
      </c>
      <c r="M13">
        <f t="shared" ref="M13:M76" si="2">IF(OR(J13=1,J13=3,J13=5,J13=7,J13=8,J13=10,J13=12),31,IF(OR(J13=4,J13=6,J13=9,J13=11),30,IF(L13=365,28,29)))</f>
        <v>30</v>
      </c>
      <c r="Q13">
        <f>Q12-1</f>
        <v>181</v>
      </c>
    </row>
    <row r="14" spans="1:21" ht="13.5" thickBot="1" x14ac:dyDescent="0.25">
      <c r="A14" s="3">
        <f t="shared" si="1"/>
        <v>2</v>
      </c>
      <c r="B14" s="7">
        <f t="shared" ref="B14:B77" si="3">DATE(K14,J14,I14)</f>
        <v>39723</v>
      </c>
      <c r="C14" s="27">
        <v>2</v>
      </c>
      <c r="D14" s="9">
        <f>ROUND((G13)*($D$2/L13)*N14+(G13)*($D$2/L14)*O14,2)</f>
        <v>3538.89</v>
      </c>
      <c r="E14" s="9">
        <f>F14-D14</f>
        <v>618.04000000000042</v>
      </c>
      <c r="F14" s="10">
        <f>$G$2</f>
        <v>4156.93</v>
      </c>
      <c r="G14" s="9">
        <f>G13-E14</f>
        <v>320381.96000000002</v>
      </c>
      <c r="H14" s="49" t="s">
        <v>17</v>
      </c>
      <c r="I14">
        <f t="shared" ref="I14:I77" si="4">I13</f>
        <v>2</v>
      </c>
      <c r="J14">
        <f t="shared" ref="J14:J77" si="5">IF(J13=12,1,J13+1)</f>
        <v>10</v>
      </c>
      <c r="K14">
        <f t="shared" ref="K14:K77" si="6">IF(J13=12,K13+1,K13)</f>
        <v>2008</v>
      </c>
      <c r="L14">
        <f t="shared" si="0"/>
        <v>366</v>
      </c>
      <c r="M14">
        <f t="shared" si="2"/>
        <v>31</v>
      </c>
      <c r="N14">
        <f t="shared" ref="N14:N77" si="7">M13-I13</f>
        <v>28</v>
      </c>
      <c r="O14">
        <f t="shared" ref="O14:O77" si="8">M13-N14</f>
        <v>2</v>
      </c>
      <c r="P14" s="16">
        <f t="shared" ref="P14:P77" si="9">C14-O14</f>
        <v>0</v>
      </c>
      <c r="Q14">
        <f>Q13-1</f>
        <v>180</v>
      </c>
    </row>
    <row r="15" spans="1:21" ht="13.5" thickBot="1" x14ac:dyDescent="0.25">
      <c r="A15" s="3">
        <f t="shared" si="1"/>
        <v>3</v>
      </c>
      <c r="B15" s="7">
        <f t="shared" si="3"/>
        <v>39754</v>
      </c>
      <c r="C15" s="27">
        <v>2</v>
      </c>
      <c r="D15" s="9">
        <f>ROUND(G14*($D$2/L14)*(N15-P14)+G14*($D$2/L15)*O15+G13*($D$2/L14)*P14,2)</f>
        <v>3649.82</v>
      </c>
      <c r="E15" s="9">
        <f>IF(G14&gt;F14,F15-D15,G14)</f>
        <v>507.11000000000013</v>
      </c>
      <c r="F15" s="9">
        <f>IF(G14&gt;F14,F14,D15+E15)</f>
        <v>4156.93</v>
      </c>
      <c r="G15" s="9">
        <f>IF(E15&lt;G14,G14-E15,0)</f>
        <v>319874.85000000003</v>
      </c>
      <c r="H15" s="50"/>
      <c r="I15">
        <f t="shared" si="4"/>
        <v>2</v>
      </c>
      <c r="J15">
        <f t="shared" si="5"/>
        <v>11</v>
      </c>
      <c r="K15">
        <f t="shared" si="6"/>
        <v>2008</v>
      </c>
      <c r="L15">
        <f t="shared" si="0"/>
        <v>366</v>
      </c>
      <c r="M15">
        <f t="shared" si="2"/>
        <v>30</v>
      </c>
      <c r="N15">
        <f t="shared" si="7"/>
        <v>29</v>
      </c>
      <c r="O15">
        <f t="shared" si="8"/>
        <v>2</v>
      </c>
      <c r="P15" s="16">
        <f t="shared" si="9"/>
        <v>0</v>
      </c>
      <c r="Q15">
        <f t="shared" ref="Q15:Q78" si="10">Q14-1</f>
        <v>179</v>
      </c>
    </row>
    <row r="16" spans="1:21" ht="13.5" thickBot="1" x14ac:dyDescent="0.25">
      <c r="A16" s="3">
        <f t="shared" si="1"/>
        <v>4</v>
      </c>
      <c r="B16" s="7">
        <f t="shared" si="3"/>
        <v>39784</v>
      </c>
      <c r="C16" s="27">
        <v>2</v>
      </c>
      <c r="D16" s="9">
        <f t="shared" ref="D16:D79" si="11">ROUND(G15*($D$2/L15)*(N16-P15)+G15*($D$2/L16)*O16+G14*($D$2/L15)*P15,2)</f>
        <v>3526.49</v>
      </c>
      <c r="E16" s="9">
        <f t="shared" ref="E16:E79" si="12">IF(G15&gt;F15,S16-D16,G15)</f>
        <v>630.44000000000051</v>
      </c>
      <c r="F16" s="9">
        <f>IF(G15&gt;F15,F15,D16+E16)</f>
        <v>4156.93</v>
      </c>
      <c r="G16" s="9">
        <f t="shared" ref="G16:G79" si="13">IF(E16&lt;G15,G15-E16-H16,0)</f>
        <v>319244.41000000003</v>
      </c>
      <c r="H16" s="28"/>
      <c r="I16">
        <f t="shared" si="4"/>
        <v>2</v>
      </c>
      <c r="J16">
        <f t="shared" si="5"/>
        <v>12</v>
      </c>
      <c r="K16">
        <f t="shared" si="6"/>
        <v>2008</v>
      </c>
      <c r="L16">
        <f t="shared" si="0"/>
        <v>366</v>
      </c>
      <c r="M16">
        <f t="shared" si="2"/>
        <v>31</v>
      </c>
      <c r="N16">
        <f t="shared" si="7"/>
        <v>28</v>
      </c>
      <c r="O16">
        <f t="shared" si="8"/>
        <v>2</v>
      </c>
      <c r="P16" s="16">
        <f t="shared" si="9"/>
        <v>0</v>
      </c>
      <c r="Q16">
        <f t="shared" si="10"/>
        <v>178</v>
      </c>
      <c r="R16" s="8">
        <f>IF(Q16=0,0,ROUND(G15*(($D$2/12)/(1-POWER(1+$D$2/12,-(Q15)))),2))</f>
        <v>4149.59</v>
      </c>
      <c r="S16" s="8">
        <f>$G$2</f>
        <v>4156.93</v>
      </c>
    </row>
    <row r="17" spans="1:19" ht="13.5" thickBot="1" x14ac:dyDescent="0.25">
      <c r="A17" s="3">
        <f t="shared" si="1"/>
        <v>5</v>
      </c>
      <c r="B17" s="7">
        <f t="shared" si="3"/>
        <v>39815</v>
      </c>
      <c r="C17" s="27">
        <v>2</v>
      </c>
      <c r="D17" s="9">
        <f t="shared" si="11"/>
        <v>3637.5</v>
      </c>
      <c r="E17" s="9">
        <f t="shared" si="12"/>
        <v>519.43000000000029</v>
      </c>
      <c r="F17" s="9">
        <f t="shared" ref="F17:F80" si="14">IF(AND(H16&lt;&gt;0,$K$9=1),S17,IF(G16&gt;F16,F16,D17+E17))</f>
        <v>4156.93</v>
      </c>
      <c r="G17" s="9">
        <f t="shared" si="13"/>
        <v>318724.98000000004</v>
      </c>
      <c r="H17" s="28"/>
      <c r="I17">
        <f t="shared" si="4"/>
        <v>2</v>
      </c>
      <c r="J17">
        <f t="shared" si="5"/>
        <v>1</v>
      </c>
      <c r="K17">
        <f t="shared" si="6"/>
        <v>2009</v>
      </c>
      <c r="L17">
        <f t="shared" si="0"/>
        <v>365</v>
      </c>
      <c r="M17">
        <f t="shared" si="2"/>
        <v>31</v>
      </c>
      <c r="N17">
        <f t="shared" si="7"/>
        <v>29</v>
      </c>
      <c r="O17">
        <f t="shared" si="8"/>
        <v>2</v>
      </c>
      <c r="P17" s="16">
        <f t="shared" si="9"/>
        <v>0</v>
      </c>
      <c r="Q17">
        <f t="shared" si="10"/>
        <v>177</v>
      </c>
      <c r="R17" s="8">
        <f>IF(Q17=0,0,ROUND(G16*(($D$2/12)/(1-POWER(1+$D$2/12,-(Q16)))),2))</f>
        <v>4148.7299999999996</v>
      </c>
      <c r="S17" s="8">
        <f>IF(AND(H16&lt;&gt;0,$K$9=1),R17,IF(Q17=0,0,S16))</f>
        <v>4156.93</v>
      </c>
    </row>
    <row r="18" spans="1:19" ht="13.5" thickBot="1" x14ac:dyDescent="0.25">
      <c r="A18" s="3">
        <f t="shared" si="1"/>
        <v>6</v>
      </c>
      <c r="B18" s="7">
        <f t="shared" si="3"/>
        <v>39846</v>
      </c>
      <c r="C18" s="27">
        <v>2</v>
      </c>
      <c r="D18" s="9">
        <f t="shared" si="11"/>
        <v>3640.89</v>
      </c>
      <c r="E18" s="9">
        <f t="shared" si="12"/>
        <v>516.04000000000042</v>
      </c>
      <c r="F18" s="9">
        <f t="shared" si="14"/>
        <v>4156.93</v>
      </c>
      <c r="G18" s="9">
        <f t="shared" si="13"/>
        <v>318208.94000000006</v>
      </c>
      <c r="H18" s="28"/>
      <c r="I18">
        <f t="shared" si="4"/>
        <v>2</v>
      </c>
      <c r="J18">
        <f t="shared" si="5"/>
        <v>2</v>
      </c>
      <c r="K18">
        <f t="shared" si="6"/>
        <v>2009</v>
      </c>
      <c r="L18">
        <f t="shared" si="0"/>
        <v>365</v>
      </c>
      <c r="M18">
        <f t="shared" si="2"/>
        <v>28</v>
      </c>
      <c r="N18">
        <f t="shared" si="7"/>
        <v>29</v>
      </c>
      <c r="O18">
        <f t="shared" si="8"/>
        <v>2</v>
      </c>
      <c r="P18" s="16">
        <f t="shared" si="9"/>
        <v>0</v>
      </c>
      <c r="Q18">
        <f t="shared" si="10"/>
        <v>176</v>
      </c>
      <c r="R18" s="8">
        <f t="shared" ref="R18:R49" si="15">IF(Q18=0,0,ROUND(G17*(($D$2/12)/(1-POWER(1+$D$2/12,-(Q18)))),2))</f>
        <v>4156.92</v>
      </c>
      <c r="S18" s="8">
        <f t="shared" ref="S18:S81" si="16">IF(AND(H17&lt;&gt;0,$K$9=1),R18,IF(Q18=0,0,S17))</f>
        <v>4156.93</v>
      </c>
    </row>
    <row r="19" spans="1:19" ht="13.5" thickBot="1" x14ac:dyDescent="0.25">
      <c r="A19" s="3">
        <f t="shared" si="1"/>
        <v>7</v>
      </c>
      <c r="B19" s="7">
        <f t="shared" si="3"/>
        <v>39874</v>
      </c>
      <c r="C19" s="27">
        <v>2</v>
      </c>
      <c r="D19" s="9">
        <f t="shared" si="11"/>
        <v>3283.22</v>
      </c>
      <c r="E19" s="9">
        <f t="shared" si="12"/>
        <v>873.71000000000049</v>
      </c>
      <c r="F19" s="9">
        <f t="shared" si="14"/>
        <v>4156.93</v>
      </c>
      <c r="G19" s="9">
        <f t="shared" si="13"/>
        <v>317335.23000000004</v>
      </c>
      <c r="H19" s="28"/>
      <c r="I19">
        <f t="shared" si="4"/>
        <v>2</v>
      </c>
      <c r="J19">
        <f t="shared" si="5"/>
        <v>3</v>
      </c>
      <c r="K19">
        <f t="shared" si="6"/>
        <v>2009</v>
      </c>
      <c r="L19">
        <f t="shared" si="0"/>
        <v>365</v>
      </c>
      <c r="M19">
        <f t="shared" si="2"/>
        <v>31</v>
      </c>
      <c r="N19">
        <f t="shared" si="7"/>
        <v>26</v>
      </c>
      <c r="O19">
        <f t="shared" si="8"/>
        <v>2</v>
      </c>
      <c r="P19" s="16">
        <f t="shared" si="9"/>
        <v>0</v>
      </c>
      <c r="Q19">
        <f t="shared" si="10"/>
        <v>175</v>
      </c>
      <c r="R19" s="8">
        <f t="shared" si="15"/>
        <v>4157.82</v>
      </c>
      <c r="S19" s="8">
        <f t="shared" si="16"/>
        <v>4156.93</v>
      </c>
    </row>
    <row r="20" spans="1:19" ht="13.5" thickBot="1" x14ac:dyDescent="0.25">
      <c r="A20" s="3">
        <f t="shared" si="1"/>
        <v>8</v>
      </c>
      <c r="B20" s="7">
        <f t="shared" si="3"/>
        <v>39905</v>
      </c>
      <c r="C20" s="27">
        <v>2</v>
      </c>
      <c r="D20" s="9">
        <f t="shared" si="11"/>
        <v>3625.01</v>
      </c>
      <c r="E20" s="9">
        <f t="shared" si="12"/>
        <v>531.92000000000007</v>
      </c>
      <c r="F20" s="9">
        <f t="shared" si="14"/>
        <v>4156.93</v>
      </c>
      <c r="G20" s="9">
        <f t="shared" si="13"/>
        <v>316803.31000000006</v>
      </c>
      <c r="H20" s="28"/>
      <c r="I20">
        <f t="shared" si="4"/>
        <v>2</v>
      </c>
      <c r="J20">
        <f t="shared" si="5"/>
        <v>4</v>
      </c>
      <c r="K20">
        <f t="shared" si="6"/>
        <v>2009</v>
      </c>
      <c r="L20">
        <f t="shared" si="0"/>
        <v>365</v>
      </c>
      <c r="M20">
        <f t="shared" si="2"/>
        <v>30</v>
      </c>
      <c r="N20">
        <f t="shared" si="7"/>
        <v>29</v>
      </c>
      <c r="O20">
        <f t="shared" si="8"/>
        <v>2</v>
      </c>
      <c r="P20" s="16">
        <f t="shared" si="9"/>
        <v>0</v>
      </c>
      <c r="Q20">
        <f t="shared" si="10"/>
        <v>174</v>
      </c>
      <c r="R20" s="8">
        <f t="shared" si="15"/>
        <v>4154.12</v>
      </c>
      <c r="S20" s="8">
        <f t="shared" si="16"/>
        <v>4156.93</v>
      </c>
    </row>
    <row r="21" spans="1:19" ht="13.5" thickBot="1" x14ac:dyDescent="0.25">
      <c r="A21" s="3">
        <f t="shared" si="1"/>
        <v>9</v>
      </c>
      <c r="B21" s="7">
        <f t="shared" si="3"/>
        <v>39935</v>
      </c>
      <c r="C21" s="27">
        <v>2</v>
      </c>
      <c r="D21" s="9">
        <f t="shared" si="11"/>
        <v>3502.2</v>
      </c>
      <c r="E21" s="9">
        <f t="shared" si="12"/>
        <v>654.73000000000047</v>
      </c>
      <c r="F21" s="9">
        <f t="shared" si="14"/>
        <v>4156.93</v>
      </c>
      <c r="G21" s="9">
        <f t="shared" si="13"/>
        <v>316148.58000000007</v>
      </c>
      <c r="H21" s="28"/>
      <c r="I21">
        <f t="shared" si="4"/>
        <v>2</v>
      </c>
      <c r="J21">
        <f t="shared" si="5"/>
        <v>5</v>
      </c>
      <c r="K21">
        <f t="shared" si="6"/>
        <v>2009</v>
      </c>
      <c r="L21">
        <f t="shared" si="0"/>
        <v>365</v>
      </c>
      <c r="M21">
        <f t="shared" si="2"/>
        <v>31</v>
      </c>
      <c r="N21">
        <f t="shared" si="7"/>
        <v>28</v>
      </c>
      <c r="O21">
        <f t="shared" si="8"/>
        <v>2</v>
      </c>
      <c r="P21" s="16">
        <f t="shared" si="9"/>
        <v>0</v>
      </c>
      <c r="Q21">
        <f t="shared" si="10"/>
        <v>173</v>
      </c>
      <c r="R21" s="8">
        <f t="shared" si="15"/>
        <v>4154.9799999999996</v>
      </c>
      <c r="S21" s="8">
        <f t="shared" si="16"/>
        <v>4156.93</v>
      </c>
    </row>
    <row r="22" spans="1:19" s="12" customFormat="1" ht="13.5" thickBot="1" x14ac:dyDescent="0.25">
      <c r="A22" s="14">
        <f t="shared" si="1"/>
        <v>10</v>
      </c>
      <c r="B22" s="15">
        <f t="shared" si="3"/>
        <v>39966</v>
      </c>
      <c r="C22" s="27">
        <v>2</v>
      </c>
      <c r="D22" s="9">
        <f t="shared" si="11"/>
        <v>3611.46</v>
      </c>
      <c r="E22" s="9">
        <f t="shared" si="12"/>
        <v>545.47000000000025</v>
      </c>
      <c r="F22" s="9">
        <f t="shared" si="14"/>
        <v>4156.93</v>
      </c>
      <c r="G22" s="9">
        <f t="shared" si="13"/>
        <v>315603.1100000001</v>
      </c>
      <c r="H22" s="29"/>
      <c r="I22" s="12">
        <f t="shared" si="4"/>
        <v>2</v>
      </c>
      <c r="J22" s="12">
        <f t="shared" si="5"/>
        <v>6</v>
      </c>
      <c r="K22" s="12">
        <f t="shared" si="6"/>
        <v>2009</v>
      </c>
      <c r="L22" s="12">
        <f t="shared" si="0"/>
        <v>365</v>
      </c>
      <c r="M22" s="12">
        <f t="shared" si="2"/>
        <v>30</v>
      </c>
      <c r="N22" s="12">
        <f t="shared" si="7"/>
        <v>29</v>
      </c>
      <c r="O22" s="12">
        <f t="shared" si="8"/>
        <v>2</v>
      </c>
      <c r="P22" s="16">
        <f t="shared" si="9"/>
        <v>0</v>
      </c>
      <c r="Q22" s="12">
        <f t="shared" si="10"/>
        <v>172</v>
      </c>
      <c r="R22" s="8">
        <f t="shared" si="15"/>
        <v>4154.3100000000004</v>
      </c>
      <c r="S22" s="8">
        <f t="shared" si="16"/>
        <v>4156.93</v>
      </c>
    </row>
    <row r="23" spans="1:19" s="12" customFormat="1" ht="13.5" thickBot="1" x14ac:dyDescent="0.25">
      <c r="A23" s="14">
        <f t="shared" si="1"/>
        <v>11</v>
      </c>
      <c r="B23" s="15">
        <f t="shared" si="3"/>
        <v>39996</v>
      </c>
      <c r="C23" s="27">
        <v>2</v>
      </c>
      <c r="D23" s="9">
        <f t="shared" si="11"/>
        <v>3488.93</v>
      </c>
      <c r="E23" s="9">
        <f t="shared" si="12"/>
        <v>668.00000000000045</v>
      </c>
      <c r="F23" s="9">
        <f t="shared" si="14"/>
        <v>4156.93</v>
      </c>
      <c r="G23" s="9">
        <f t="shared" si="13"/>
        <v>314935.1100000001</v>
      </c>
      <c r="H23" s="29"/>
      <c r="I23" s="12">
        <f t="shared" si="4"/>
        <v>2</v>
      </c>
      <c r="J23" s="12">
        <f t="shared" si="5"/>
        <v>7</v>
      </c>
      <c r="K23" s="12">
        <f t="shared" si="6"/>
        <v>2009</v>
      </c>
      <c r="L23" s="12">
        <f t="shared" si="0"/>
        <v>365</v>
      </c>
      <c r="M23" s="12">
        <f t="shared" si="2"/>
        <v>31</v>
      </c>
      <c r="N23" s="12">
        <f t="shared" si="7"/>
        <v>28</v>
      </c>
      <c r="O23" s="12">
        <f t="shared" si="8"/>
        <v>2</v>
      </c>
      <c r="P23" s="16">
        <f t="shared" si="9"/>
        <v>0</v>
      </c>
      <c r="Q23" s="12">
        <f t="shared" si="10"/>
        <v>171</v>
      </c>
      <c r="R23" s="8">
        <f t="shared" si="15"/>
        <v>4155.17</v>
      </c>
      <c r="S23" s="8">
        <f t="shared" si="16"/>
        <v>4156.93</v>
      </c>
    </row>
    <row r="24" spans="1:19" s="12" customFormat="1" ht="13.5" thickBot="1" x14ac:dyDescent="0.25">
      <c r="A24" s="14">
        <f t="shared" si="1"/>
        <v>12</v>
      </c>
      <c r="B24" s="15">
        <f t="shared" si="3"/>
        <v>40027</v>
      </c>
      <c r="C24" s="27">
        <v>2</v>
      </c>
      <c r="D24" s="9">
        <f t="shared" si="11"/>
        <v>3597.59</v>
      </c>
      <c r="E24" s="9">
        <f t="shared" si="12"/>
        <v>559.34000000000015</v>
      </c>
      <c r="F24" s="9">
        <f t="shared" si="14"/>
        <v>4156.93</v>
      </c>
      <c r="G24" s="9">
        <f t="shared" si="13"/>
        <v>314375.77000000008</v>
      </c>
      <c r="H24" s="29"/>
      <c r="I24" s="12">
        <f t="shared" si="4"/>
        <v>2</v>
      </c>
      <c r="J24" s="12">
        <f t="shared" si="5"/>
        <v>8</v>
      </c>
      <c r="K24" s="12">
        <f t="shared" si="6"/>
        <v>2009</v>
      </c>
      <c r="L24" s="12">
        <f t="shared" si="0"/>
        <v>365</v>
      </c>
      <c r="M24" s="12">
        <f t="shared" si="2"/>
        <v>31</v>
      </c>
      <c r="N24" s="12">
        <f t="shared" si="7"/>
        <v>29</v>
      </c>
      <c r="O24" s="12">
        <f t="shared" si="8"/>
        <v>2</v>
      </c>
      <c r="P24" s="16">
        <f t="shared" si="9"/>
        <v>0</v>
      </c>
      <c r="Q24" s="12">
        <f t="shared" si="10"/>
        <v>170</v>
      </c>
      <c r="R24" s="8">
        <f t="shared" si="15"/>
        <v>4154.51</v>
      </c>
      <c r="S24" s="8">
        <f t="shared" si="16"/>
        <v>4156.93</v>
      </c>
    </row>
    <row r="25" spans="1:19" ht="13.5" thickBot="1" x14ac:dyDescent="0.25">
      <c r="A25" s="3">
        <f t="shared" si="1"/>
        <v>13</v>
      </c>
      <c r="B25" s="7">
        <f t="shared" si="3"/>
        <v>40058</v>
      </c>
      <c r="C25" s="27">
        <v>2</v>
      </c>
      <c r="D25" s="9">
        <f t="shared" si="11"/>
        <v>3591.2</v>
      </c>
      <c r="E25" s="9">
        <f t="shared" si="12"/>
        <v>565.73000000000047</v>
      </c>
      <c r="F25" s="9">
        <f t="shared" si="14"/>
        <v>4156.93</v>
      </c>
      <c r="G25" s="9">
        <f t="shared" si="13"/>
        <v>313810.0400000001</v>
      </c>
      <c r="H25" s="28"/>
      <c r="I25">
        <f t="shared" si="4"/>
        <v>2</v>
      </c>
      <c r="J25">
        <f t="shared" si="5"/>
        <v>9</v>
      </c>
      <c r="K25">
        <f t="shared" si="6"/>
        <v>2009</v>
      </c>
      <c r="L25">
        <f t="shared" si="0"/>
        <v>365</v>
      </c>
      <c r="M25">
        <f t="shared" si="2"/>
        <v>30</v>
      </c>
      <c r="N25">
        <f t="shared" si="7"/>
        <v>29</v>
      </c>
      <c r="O25">
        <f t="shared" si="8"/>
        <v>2</v>
      </c>
      <c r="P25" s="16">
        <f t="shared" si="9"/>
        <v>0</v>
      </c>
      <c r="Q25">
        <f t="shared" si="10"/>
        <v>169</v>
      </c>
      <c r="R25" s="8">
        <f t="shared" si="15"/>
        <v>4155.37</v>
      </c>
      <c r="S25" s="8">
        <f t="shared" si="16"/>
        <v>4156.93</v>
      </c>
    </row>
    <row r="26" spans="1:19" ht="13.5" thickBot="1" x14ac:dyDescent="0.25">
      <c r="A26" s="3">
        <f t="shared" si="1"/>
        <v>14</v>
      </c>
      <c r="B26" s="7">
        <f t="shared" si="3"/>
        <v>40088</v>
      </c>
      <c r="C26" s="27">
        <v>2</v>
      </c>
      <c r="D26" s="9">
        <f t="shared" si="11"/>
        <v>3469.11</v>
      </c>
      <c r="E26" s="9">
        <f t="shared" si="12"/>
        <v>687.82000000000016</v>
      </c>
      <c r="F26" s="9">
        <f t="shared" si="14"/>
        <v>4156.93</v>
      </c>
      <c r="G26" s="9">
        <f t="shared" si="13"/>
        <v>313122.22000000009</v>
      </c>
      <c r="H26" s="28"/>
      <c r="I26">
        <f t="shared" si="4"/>
        <v>2</v>
      </c>
      <c r="J26">
        <f t="shared" si="5"/>
        <v>10</v>
      </c>
      <c r="K26">
        <f t="shared" si="6"/>
        <v>2009</v>
      </c>
      <c r="L26">
        <f t="shared" si="0"/>
        <v>365</v>
      </c>
      <c r="M26">
        <f t="shared" si="2"/>
        <v>31</v>
      </c>
      <c r="N26">
        <f t="shared" si="7"/>
        <v>28</v>
      </c>
      <c r="O26">
        <f t="shared" si="8"/>
        <v>2</v>
      </c>
      <c r="P26" s="16">
        <f t="shared" si="9"/>
        <v>0</v>
      </c>
      <c r="Q26">
        <f t="shared" si="10"/>
        <v>168</v>
      </c>
      <c r="R26" s="8">
        <f t="shared" si="15"/>
        <v>4156.25</v>
      </c>
      <c r="S26" s="8">
        <f t="shared" si="16"/>
        <v>4156.93</v>
      </c>
    </row>
    <row r="27" spans="1:19" ht="13.5" thickBot="1" x14ac:dyDescent="0.25">
      <c r="A27" s="3">
        <f t="shared" si="1"/>
        <v>15</v>
      </c>
      <c r="B27" s="7">
        <f t="shared" si="3"/>
        <v>40119</v>
      </c>
      <c r="C27" s="27">
        <v>2</v>
      </c>
      <c r="D27" s="9">
        <f t="shared" si="11"/>
        <v>3576.89</v>
      </c>
      <c r="E27" s="9">
        <f t="shared" si="12"/>
        <v>580.04000000000042</v>
      </c>
      <c r="F27" s="9">
        <f t="shared" si="14"/>
        <v>4156.93</v>
      </c>
      <c r="G27" s="9">
        <f t="shared" si="13"/>
        <v>312542.18000000011</v>
      </c>
      <c r="H27" s="28"/>
      <c r="I27">
        <f t="shared" si="4"/>
        <v>2</v>
      </c>
      <c r="J27">
        <f t="shared" si="5"/>
        <v>11</v>
      </c>
      <c r="K27">
        <f t="shared" si="6"/>
        <v>2009</v>
      </c>
      <c r="L27">
        <f t="shared" si="0"/>
        <v>365</v>
      </c>
      <c r="M27">
        <f t="shared" si="2"/>
        <v>30</v>
      </c>
      <c r="N27">
        <f t="shared" si="7"/>
        <v>29</v>
      </c>
      <c r="O27">
        <f t="shared" si="8"/>
        <v>2</v>
      </c>
      <c r="P27" s="16">
        <f t="shared" si="9"/>
        <v>0</v>
      </c>
      <c r="Q27">
        <f t="shared" si="10"/>
        <v>167</v>
      </c>
      <c r="R27" s="8">
        <f t="shared" si="15"/>
        <v>4155.6000000000004</v>
      </c>
      <c r="S27" s="8">
        <f t="shared" si="16"/>
        <v>4156.93</v>
      </c>
    </row>
    <row r="28" spans="1:19" ht="13.5" thickBot="1" x14ac:dyDescent="0.25">
      <c r="A28" s="3">
        <f t="shared" si="1"/>
        <v>16</v>
      </c>
      <c r="B28" s="7">
        <f t="shared" si="3"/>
        <v>40149</v>
      </c>
      <c r="C28" s="27">
        <v>2</v>
      </c>
      <c r="D28" s="9">
        <f t="shared" si="11"/>
        <v>3455.09</v>
      </c>
      <c r="E28" s="9">
        <f t="shared" si="12"/>
        <v>701.84000000000015</v>
      </c>
      <c r="F28" s="9">
        <f t="shared" si="14"/>
        <v>4156.93</v>
      </c>
      <c r="G28" s="9">
        <f t="shared" si="13"/>
        <v>311840.34000000008</v>
      </c>
      <c r="H28" s="28"/>
      <c r="I28">
        <f t="shared" si="4"/>
        <v>2</v>
      </c>
      <c r="J28">
        <f t="shared" si="5"/>
        <v>12</v>
      </c>
      <c r="K28">
        <f t="shared" si="6"/>
        <v>2009</v>
      </c>
      <c r="L28">
        <f t="shared" si="0"/>
        <v>365</v>
      </c>
      <c r="M28">
        <f t="shared" si="2"/>
        <v>31</v>
      </c>
      <c r="N28">
        <f t="shared" si="7"/>
        <v>28</v>
      </c>
      <c r="O28">
        <f t="shared" si="8"/>
        <v>2</v>
      </c>
      <c r="P28" s="16">
        <f t="shared" si="9"/>
        <v>0</v>
      </c>
      <c r="Q28">
        <f t="shared" si="10"/>
        <v>166</v>
      </c>
      <c r="R28" s="8">
        <f t="shared" si="15"/>
        <v>4156.4799999999996</v>
      </c>
      <c r="S28" s="8">
        <f t="shared" si="16"/>
        <v>4156.93</v>
      </c>
    </row>
    <row r="29" spans="1:19" ht="13.5" thickBot="1" x14ac:dyDescent="0.25">
      <c r="A29" s="3">
        <f t="shared" si="1"/>
        <v>17</v>
      </c>
      <c r="B29" s="7">
        <f t="shared" si="3"/>
        <v>40180</v>
      </c>
      <c r="C29" s="27">
        <v>2</v>
      </c>
      <c r="D29" s="9">
        <f t="shared" si="11"/>
        <v>3562.24</v>
      </c>
      <c r="E29" s="9">
        <f t="shared" si="12"/>
        <v>594.69000000000051</v>
      </c>
      <c r="F29" s="9">
        <f t="shared" si="14"/>
        <v>4156.93</v>
      </c>
      <c r="G29" s="9">
        <f t="shared" si="13"/>
        <v>311245.65000000008</v>
      </c>
      <c r="H29" s="28"/>
      <c r="I29">
        <f t="shared" si="4"/>
        <v>2</v>
      </c>
      <c r="J29">
        <f t="shared" si="5"/>
        <v>1</v>
      </c>
      <c r="K29">
        <f t="shared" si="6"/>
        <v>2010</v>
      </c>
      <c r="L29">
        <f t="shared" si="0"/>
        <v>365</v>
      </c>
      <c r="M29">
        <f t="shared" si="2"/>
        <v>31</v>
      </c>
      <c r="N29">
        <f t="shared" si="7"/>
        <v>29</v>
      </c>
      <c r="O29">
        <f t="shared" si="8"/>
        <v>2</v>
      </c>
      <c r="P29" s="16">
        <f t="shared" si="9"/>
        <v>0</v>
      </c>
      <c r="Q29">
        <f t="shared" si="10"/>
        <v>165</v>
      </c>
      <c r="R29" s="8">
        <f t="shared" si="15"/>
        <v>4155.83</v>
      </c>
      <c r="S29" s="8">
        <f t="shared" si="16"/>
        <v>4156.93</v>
      </c>
    </row>
    <row r="30" spans="1:19" ht="13.5" thickBot="1" x14ac:dyDescent="0.25">
      <c r="A30" s="3">
        <f t="shared" si="1"/>
        <v>18</v>
      </c>
      <c r="B30" s="7">
        <f t="shared" si="3"/>
        <v>40211</v>
      </c>
      <c r="C30" s="27">
        <v>2</v>
      </c>
      <c r="D30" s="9">
        <f t="shared" si="11"/>
        <v>3555.45</v>
      </c>
      <c r="E30" s="9">
        <f t="shared" si="12"/>
        <v>601.48000000000047</v>
      </c>
      <c r="F30" s="9">
        <f t="shared" si="14"/>
        <v>4156.93</v>
      </c>
      <c r="G30" s="9">
        <f t="shared" si="13"/>
        <v>310644.1700000001</v>
      </c>
      <c r="H30" s="28"/>
      <c r="I30">
        <f t="shared" si="4"/>
        <v>2</v>
      </c>
      <c r="J30">
        <f t="shared" si="5"/>
        <v>2</v>
      </c>
      <c r="K30">
        <f t="shared" si="6"/>
        <v>2010</v>
      </c>
      <c r="L30">
        <f t="shared" si="0"/>
        <v>365</v>
      </c>
      <c r="M30">
        <f t="shared" si="2"/>
        <v>28</v>
      </c>
      <c r="N30">
        <f t="shared" si="7"/>
        <v>29</v>
      </c>
      <c r="O30">
        <f t="shared" si="8"/>
        <v>2</v>
      </c>
      <c r="P30" s="16">
        <f t="shared" si="9"/>
        <v>0</v>
      </c>
      <c r="Q30">
        <f t="shared" si="10"/>
        <v>164</v>
      </c>
      <c r="R30" s="8">
        <f t="shared" si="15"/>
        <v>4156.71</v>
      </c>
      <c r="S30" s="8">
        <f t="shared" si="16"/>
        <v>4156.93</v>
      </c>
    </row>
    <row r="31" spans="1:19" ht="13.5" thickBot="1" x14ac:dyDescent="0.25">
      <c r="A31" s="3">
        <f t="shared" si="1"/>
        <v>19</v>
      </c>
      <c r="B31" s="7">
        <f t="shared" si="3"/>
        <v>40239</v>
      </c>
      <c r="C31" s="27">
        <v>2</v>
      </c>
      <c r="D31" s="9">
        <f t="shared" si="11"/>
        <v>3205.17</v>
      </c>
      <c r="E31" s="9">
        <f t="shared" si="12"/>
        <v>951.76000000000022</v>
      </c>
      <c r="F31" s="9">
        <f t="shared" si="14"/>
        <v>4156.93</v>
      </c>
      <c r="G31" s="9">
        <f t="shared" si="13"/>
        <v>309692.41000000009</v>
      </c>
      <c r="H31" s="28"/>
      <c r="I31">
        <f t="shared" si="4"/>
        <v>2</v>
      </c>
      <c r="J31">
        <f t="shared" si="5"/>
        <v>3</v>
      </c>
      <c r="K31">
        <f t="shared" si="6"/>
        <v>2010</v>
      </c>
      <c r="L31">
        <f t="shared" si="0"/>
        <v>365</v>
      </c>
      <c r="M31">
        <f t="shared" si="2"/>
        <v>31</v>
      </c>
      <c r="N31">
        <f t="shared" si="7"/>
        <v>26</v>
      </c>
      <c r="O31">
        <f t="shared" si="8"/>
        <v>2</v>
      </c>
      <c r="P31" s="16">
        <f t="shared" si="9"/>
        <v>0</v>
      </c>
      <c r="Q31">
        <f t="shared" si="10"/>
        <v>163</v>
      </c>
      <c r="R31" s="8">
        <f t="shared" si="15"/>
        <v>4157.6000000000004</v>
      </c>
      <c r="S31" s="8">
        <f t="shared" si="16"/>
        <v>4156.93</v>
      </c>
    </row>
    <row r="32" spans="1:19" ht="13.5" thickBot="1" x14ac:dyDescent="0.25">
      <c r="A32" s="3">
        <f t="shared" si="1"/>
        <v>20</v>
      </c>
      <c r="B32" s="7">
        <f t="shared" si="3"/>
        <v>40270</v>
      </c>
      <c r="C32" s="27">
        <v>2</v>
      </c>
      <c r="D32" s="9">
        <f t="shared" si="11"/>
        <v>3537.71</v>
      </c>
      <c r="E32" s="9">
        <f t="shared" si="12"/>
        <v>619.22000000000025</v>
      </c>
      <c r="F32" s="9">
        <f t="shared" si="14"/>
        <v>4156.93</v>
      </c>
      <c r="G32" s="9">
        <f t="shared" si="13"/>
        <v>309073.19000000012</v>
      </c>
      <c r="H32" s="28"/>
      <c r="I32">
        <f t="shared" si="4"/>
        <v>2</v>
      </c>
      <c r="J32">
        <f t="shared" si="5"/>
        <v>4</v>
      </c>
      <c r="K32">
        <f t="shared" si="6"/>
        <v>2010</v>
      </c>
      <c r="L32">
        <f t="shared" si="0"/>
        <v>365</v>
      </c>
      <c r="M32">
        <f t="shared" si="2"/>
        <v>30</v>
      </c>
      <c r="N32">
        <f t="shared" si="7"/>
        <v>29</v>
      </c>
      <c r="O32">
        <f t="shared" si="8"/>
        <v>2</v>
      </c>
      <c r="P32" s="16">
        <f t="shared" si="9"/>
        <v>0</v>
      </c>
      <c r="Q32">
        <f t="shared" si="10"/>
        <v>162</v>
      </c>
      <c r="R32" s="8">
        <f t="shared" si="15"/>
        <v>4153.8999999999996</v>
      </c>
      <c r="S32" s="8">
        <f t="shared" si="16"/>
        <v>4156.93</v>
      </c>
    </row>
    <row r="33" spans="1:19" ht="13.5" thickBot="1" x14ac:dyDescent="0.25">
      <c r="A33" s="3">
        <f t="shared" si="1"/>
        <v>21</v>
      </c>
      <c r="B33" s="7">
        <f t="shared" si="3"/>
        <v>40300</v>
      </c>
      <c r="C33" s="27">
        <v>2</v>
      </c>
      <c r="D33" s="9">
        <f t="shared" si="11"/>
        <v>3416.74</v>
      </c>
      <c r="E33" s="9">
        <f t="shared" si="12"/>
        <v>740.19000000000051</v>
      </c>
      <c r="F33" s="9">
        <f t="shared" si="14"/>
        <v>4156.93</v>
      </c>
      <c r="G33" s="9">
        <f t="shared" si="13"/>
        <v>308333.00000000012</v>
      </c>
      <c r="H33" s="28"/>
      <c r="I33">
        <f t="shared" si="4"/>
        <v>2</v>
      </c>
      <c r="J33">
        <f t="shared" si="5"/>
        <v>5</v>
      </c>
      <c r="K33">
        <f t="shared" si="6"/>
        <v>2010</v>
      </c>
      <c r="L33">
        <f t="shared" si="0"/>
        <v>365</v>
      </c>
      <c r="M33">
        <f t="shared" si="2"/>
        <v>31</v>
      </c>
      <c r="N33">
        <f t="shared" si="7"/>
        <v>28</v>
      </c>
      <c r="O33">
        <f t="shared" si="8"/>
        <v>2</v>
      </c>
      <c r="P33" s="16">
        <f t="shared" si="9"/>
        <v>0</v>
      </c>
      <c r="Q33">
        <f t="shared" si="10"/>
        <v>161</v>
      </c>
      <c r="R33" s="8">
        <f t="shared" si="15"/>
        <v>4154.76</v>
      </c>
      <c r="S33" s="8">
        <f t="shared" si="16"/>
        <v>4156.93</v>
      </c>
    </row>
    <row r="34" spans="1:19" ht="13.5" thickBot="1" x14ac:dyDescent="0.25">
      <c r="A34" s="3">
        <f t="shared" si="1"/>
        <v>22</v>
      </c>
      <c r="B34" s="7">
        <f t="shared" si="3"/>
        <v>40331</v>
      </c>
      <c r="C34" s="27">
        <v>2</v>
      </c>
      <c r="D34" s="9">
        <f t="shared" si="11"/>
        <v>3522.18</v>
      </c>
      <c r="E34" s="9">
        <f t="shared" si="12"/>
        <v>634.75000000000045</v>
      </c>
      <c r="F34" s="9">
        <f t="shared" si="14"/>
        <v>4156.93</v>
      </c>
      <c r="G34" s="9">
        <f t="shared" si="13"/>
        <v>307698.25000000012</v>
      </c>
      <c r="H34" s="28"/>
      <c r="I34">
        <f t="shared" si="4"/>
        <v>2</v>
      </c>
      <c r="J34">
        <f t="shared" si="5"/>
        <v>6</v>
      </c>
      <c r="K34">
        <f t="shared" si="6"/>
        <v>2010</v>
      </c>
      <c r="L34">
        <f t="shared" si="0"/>
        <v>365</v>
      </c>
      <c r="M34">
        <f t="shared" si="2"/>
        <v>30</v>
      </c>
      <c r="N34">
        <f t="shared" si="7"/>
        <v>29</v>
      </c>
      <c r="O34">
        <f t="shared" si="8"/>
        <v>2</v>
      </c>
      <c r="P34" s="16">
        <f t="shared" si="9"/>
        <v>0</v>
      </c>
      <c r="Q34">
        <f t="shared" si="10"/>
        <v>160</v>
      </c>
      <c r="R34" s="8">
        <f t="shared" si="15"/>
        <v>4154.09</v>
      </c>
      <c r="S34" s="8">
        <f t="shared" si="16"/>
        <v>4156.93</v>
      </c>
    </row>
    <row r="35" spans="1:19" ht="13.5" thickBot="1" x14ac:dyDescent="0.25">
      <c r="A35" s="3">
        <f t="shared" si="1"/>
        <v>23</v>
      </c>
      <c r="B35" s="7">
        <f t="shared" si="3"/>
        <v>40361</v>
      </c>
      <c r="C35" s="27">
        <v>2</v>
      </c>
      <c r="D35" s="9">
        <f t="shared" si="11"/>
        <v>3401.54</v>
      </c>
      <c r="E35" s="9">
        <f t="shared" si="12"/>
        <v>755.39000000000033</v>
      </c>
      <c r="F35" s="9">
        <f t="shared" si="14"/>
        <v>4156.93</v>
      </c>
      <c r="G35" s="9">
        <f t="shared" si="13"/>
        <v>306942.8600000001</v>
      </c>
      <c r="H35" s="28"/>
      <c r="I35">
        <f t="shared" si="4"/>
        <v>2</v>
      </c>
      <c r="J35">
        <f t="shared" si="5"/>
        <v>7</v>
      </c>
      <c r="K35">
        <f t="shared" si="6"/>
        <v>2010</v>
      </c>
      <c r="L35">
        <f t="shared" si="0"/>
        <v>365</v>
      </c>
      <c r="M35">
        <f t="shared" si="2"/>
        <v>31</v>
      </c>
      <c r="N35">
        <f t="shared" si="7"/>
        <v>28</v>
      </c>
      <c r="O35">
        <f t="shared" si="8"/>
        <v>2</v>
      </c>
      <c r="P35" s="16">
        <f t="shared" si="9"/>
        <v>0</v>
      </c>
      <c r="Q35">
        <f t="shared" si="10"/>
        <v>159</v>
      </c>
      <c r="R35" s="8">
        <f t="shared" si="15"/>
        <v>4154.95</v>
      </c>
      <c r="S35" s="8">
        <f t="shared" si="16"/>
        <v>4156.93</v>
      </c>
    </row>
    <row r="36" spans="1:19" ht="13.5" thickBot="1" x14ac:dyDescent="0.25">
      <c r="A36" s="3">
        <f t="shared" si="1"/>
        <v>24</v>
      </c>
      <c r="B36" s="7">
        <f t="shared" si="3"/>
        <v>40392</v>
      </c>
      <c r="C36" s="27">
        <v>2</v>
      </c>
      <c r="D36" s="9">
        <f t="shared" si="11"/>
        <v>3506.3</v>
      </c>
      <c r="E36" s="9">
        <f t="shared" si="12"/>
        <v>650.63000000000011</v>
      </c>
      <c r="F36" s="9">
        <f t="shared" si="14"/>
        <v>4156.93</v>
      </c>
      <c r="G36" s="9">
        <f t="shared" si="13"/>
        <v>306292.2300000001</v>
      </c>
      <c r="H36" s="28"/>
      <c r="I36">
        <f t="shared" si="4"/>
        <v>2</v>
      </c>
      <c r="J36">
        <f t="shared" si="5"/>
        <v>8</v>
      </c>
      <c r="K36">
        <f t="shared" si="6"/>
        <v>2010</v>
      </c>
      <c r="L36">
        <f t="shared" si="0"/>
        <v>365</v>
      </c>
      <c r="M36">
        <f t="shared" si="2"/>
        <v>31</v>
      </c>
      <c r="N36">
        <f t="shared" si="7"/>
        <v>29</v>
      </c>
      <c r="O36">
        <f t="shared" si="8"/>
        <v>2</v>
      </c>
      <c r="P36" s="16">
        <f t="shared" si="9"/>
        <v>0</v>
      </c>
      <c r="Q36">
        <f t="shared" si="10"/>
        <v>158</v>
      </c>
      <c r="R36" s="8">
        <f t="shared" si="15"/>
        <v>4154.28</v>
      </c>
      <c r="S36" s="8">
        <f t="shared" si="16"/>
        <v>4156.93</v>
      </c>
    </row>
    <row r="37" spans="1:19" ht="13.5" thickBot="1" x14ac:dyDescent="0.25">
      <c r="A37" s="3">
        <f t="shared" si="1"/>
        <v>25</v>
      </c>
      <c r="B37" s="7">
        <f t="shared" si="3"/>
        <v>40423</v>
      </c>
      <c r="C37" s="27">
        <v>2</v>
      </c>
      <c r="D37" s="9">
        <f t="shared" si="11"/>
        <v>3498.86</v>
      </c>
      <c r="E37" s="9">
        <f t="shared" si="12"/>
        <v>658.07000000000016</v>
      </c>
      <c r="F37" s="9">
        <f t="shared" si="14"/>
        <v>4156.93</v>
      </c>
      <c r="G37" s="9">
        <f t="shared" si="13"/>
        <v>305634.16000000009</v>
      </c>
      <c r="H37" s="28"/>
      <c r="I37">
        <f t="shared" si="4"/>
        <v>2</v>
      </c>
      <c r="J37">
        <f t="shared" si="5"/>
        <v>9</v>
      </c>
      <c r="K37">
        <f t="shared" si="6"/>
        <v>2010</v>
      </c>
      <c r="L37">
        <f t="shared" si="0"/>
        <v>365</v>
      </c>
      <c r="M37">
        <f t="shared" si="2"/>
        <v>30</v>
      </c>
      <c r="N37">
        <f t="shared" si="7"/>
        <v>29</v>
      </c>
      <c r="O37">
        <f t="shared" si="8"/>
        <v>2</v>
      </c>
      <c r="P37" s="16">
        <f t="shared" si="9"/>
        <v>0</v>
      </c>
      <c r="Q37">
        <f t="shared" si="10"/>
        <v>157</v>
      </c>
      <c r="R37" s="8">
        <f t="shared" si="15"/>
        <v>4155.1400000000003</v>
      </c>
      <c r="S37" s="8">
        <f t="shared" si="16"/>
        <v>4156.93</v>
      </c>
    </row>
    <row r="38" spans="1:19" ht="13.5" thickBot="1" x14ac:dyDescent="0.25">
      <c r="A38" s="3">
        <f t="shared" si="1"/>
        <v>26</v>
      </c>
      <c r="B38" s="7">
        <f t="shared" si="3"/>
        <v>40453</v>
      </c>
      <c r="C38" s="27">
        <v>2</v>
      </c>
      <c r="D38" s="9">
        <f t="shared" si="11"/>
        <v>3378.72</v>
      </c>
      <c r="E38" s="9">
        <f t="shared" si="12"/>
        <v>778.21000000000049</v>
      </c>
      <c r="F38" s="9">
        <f t="shared" si="14"/>
        <v>4156.93</v>
      </c>
      <c r="G38" s="9">
        <f t="shared" si="13"/>
        <v>304855.95000000007</v>
      </c>
      <c r="H38" s="28"/>
      <c r="I38">
        <f t="shared" si="4"/>
        <v>2</v>
      </c>
      <c r="J38">
        <f t="shared" si="5"/>
        <v>10</v>
      </c>
      <c r="K38">
        <f t="shared" si="6"/>
        <v>2010</v>
      </c>
      <c r="L38">
        <f t="shared" si="0"/>
        <v>365</v>
      </c>
      <c r="M38">
        <f t="shared" si="2"/>
        <v>31</v>
      </c>
      <c r="N38">
        <f t="shared" si="7"/>
        <v>28</v>
      </c>
      <c r="O38">
        <f t="shared" si="8"/>
        <v>2</v>
      </c>
      <c r="P38" s="16">
        <f t="shared" si="9"/>
        <v>0</v>
      </c>
      <c r="Q38">
        <f t="shared" si="10"/>
        <v>156</v>
      </c>
      <c r="R38" s="8">
        <f t="shared" si="15"/>
        <v>4156.01</v>
      </c>
      <c r="S38" s="8">
        <f t="shared" si="16"/>
        <v>4156.93</v>
      </c>
    </row>
    <row r="39" spans="1:19" ht="13.5" thickBot="1" x14ac:dyDescent="0.25">
      <c r="A39" s="3">
        <f t="shared" si="1"/>
        <v>27</v>
      </c>
      <c r="B39" s="7">
        <f t="shared" si="3"/>
        <v>40484</v>
      </c>
      <c r="C39" s="27">
        <v>2</v>
      </c>
      <c r="D39" s="9">
        <f t="shared" si="11"/>
        <v>3482.46</v>
      </c>
      <c r="E39" s="9">
        <f t="shared" si="12"/>
        <v>674.47000000000025</v>
      </c>
      <c r="F39" s="9">
        <f t="shared" si="14"/>
        <v>4156.93</v>
      </c>
      <c r="G39" s="9">
        <f t="shared" si="13"/>
        <v>304181.4800000001</v>
      </c>
      <c r="H39" s="28"/>
      <c r="I39">
        <f t="shared" si="4"/>
        <v>2</v>
      </c>
      <c r="J39">
        <f t="shared" si="5"/>
        <v>11</v>
      </c>
      <c r="K39">
        <f t="shared" si="6"/>
        <v>2010</v>
      </c>
      <c r="L39">
        <f t="shared" si="0"/>
        <v>365</v>
      </c>
      <c r="M39">
        <f t="shared" si="2"/>
        <v>30</v>
      </c>
      <c r="N39">
        <f t="shared" si="7"/>
        <v>29</v>
      </c>
      <c r="O39">
        <f t="shared" si="8"/>
        <v>2</v>
      </c>
      <c r="P39" s="16">
        <f t="shared" si="9"/>
        <v>0</v>
      </c>
      <c r="Q39">
        <f t="shared" si="10"/>
        <v>155</v>
      </c>
      <c r="R39" s="8">
        <f t="shared" si="15"/>
        <v>4155.3599999999997</v>
      </c>
      <c r="S39" s="8">
        <f t="shared" si="16"/>
        <v>4156.93</v>
      </c>
    </row>
    <row r="40" spans="1:19" ht="13.5" thickBot="1" x14ac:dyDescent="0.25">
      <c r="A40" s="3">
        <f t="shared" si="1"/>
        <v>28</v>
      </c>
      <c r="B40" s="7">
        <f t="shared" si="3"/>
        <v>40514</v>
      </c>
      <c r="C40" s="27">
        <v>2</v>
      </c>
      <c r="D40" s="9">
        <f t="shared" si="11"/>
        <v>3362.66</v>
      </c>
      <c r="E40" s="9">
        <f t="shared" si="12"/>
        <v>794.27000000000044</v>
      </c>
      <c r="F40" s="9">
        <f t="shared" si="14"/>
        <v>4156.93</v>
      </c>
      <c r="G40" s="9">
        <f t="shared" si="13"/>
        <v>303387.21000000008</v>
      </c>
      <c r="H40" s="28"/>
      <c r="I40">
        <f t="shared" si="4"/>
        <v>2</v>
      </c>
      <c r="J40">
        <f t="shared" si="5"/>
        <v>12</v>
      </c>
      <c r="K40">
        <f t="shared" si="6"/>
        <v>2010</v>
      </c>
      <c r="L40">
        <f t="shared" si="0"/>
        <v>365</v>
      </c>
      <c r="M40">
        <f t="shared" si="2"/>
        <v>31</v>
      </c>
      <c r="N40">
        <f t="shared" si="7"/>
        <v>28</v>
      </c>
      <c r="O40">
        <f t="shared" si="8"/>
        <v>2</v>
      </c>
      <c r="P40" s="16">
        <f t="shared" si="9"/>
        <v>0</v>
      </c>
      <c r="Q40">
        <f t="shared" si="10"/>
        <v>154</v>
      </c>
      <c r="R40" s="8">
        <f t="shared" si="15"/>
        <v>4156.2299999999996</v>
      </c>
      <c r="S40" s="8">
        <f t="shared" si="16"/>
        <v>4156.93</v>
      </c>
    </row>
    <row r="41" spans="1:19" ht="13.5" thickBot="1" x14ac:dyDescent="0.25">
      <c r="A41" s="3">
        <f t="shared" si="1"/>
        <v>29</v>
      </c>
      <c r="B41" s="7">
        <f t="shared" si="3"/>
        <v>40545</v>
      </c>
      <c r="C41" s="27">
        <v>2</v>
      </c>
      <c r="D41" s="9">
        <f t="shared" si="11"/>
        <v>3465.68</v>
      </c>
      <c r="E41" s="9">
        <f t="shared" si="12"/>
        <v>691.25000000000045</v>
      </c>
      <c r="F41" s="9">
        <f t="shared" si="14"/>
        <v>4156.93</v>
      </c>
      <c r="G41" s="9">
        <f t="shared" si="13"/>
        <v>302695.96000000008</v>
      </c>
      <c r="H41" s="28"/>
      <c r="I41">
        <f t="shared" si="4"/>
        <v>2</v>
      </c>
      <c r="J41">
        <f t="shared" si="5"/>
        <v>1</v>
      </c>
      <c r="K41">
        <f t="shared" si="6"/>
        <v>2011</v>
      </c>
      <c r="L41">
        <f t="shared" si="0"/>
        <v>365</v>
      </c>
      <c r="M41">
        <f t="shared" si="2"/>
        <v>31</v>
      </c>
      <c r="N41">
        <f t="shared" si="7"/>
        <v>29</v>
      </c>
      <c r="O41">
        <f t="shared" si="8"/>
        <v>2</v>
      </c>
      <c r="P41" s="16">
        <f t="shared" si="9"/>
        <v>0</v>
      </c>
      <c r="Q41">
        <f t="shared" si="10"/>
        <v>153</v>
      </c>
      <c r="R41" s="8">
        <f t="shared" si="15"/>
        <v>4155.58</v>
      </c>
      <c r="S41" s="8">
        <f t="shared" si="16"/>
        <v>4156.93</v>
      </c>
    </row>
    <row r="42" spans="1:19" ht="13.5" thickBot="1" x14ac:dyDescent="0.25">
      <c r="A42" s="3">
        <f t="shared" si="1"/>
        <v>30</v>
      </c>
      <c r="B42" s="7">
        <f t="shared" si="3"/>
        <v>40576</v>
      </c>
      <c r="C42" s="27">
        <v>2</v>
      </c>
      <c r="D42" s="9">
        <f t="shared" si="11"/>
        <v>3457.78</v>
      </c>
      <c r="E42" s="9">
        <f t="shared" si="12"/>
        <v>699.15000000000009</v>
      </c>
      <c r="F42" s="9">
        <f t="shared" si="14"/>
        <v>4156.93</v>
      </c>
      <c r="G42" s="9">
        <f t="shared" si="13"/>
        <v>301996.81000000006</v>
      </c>
      <c r="H42" s="28"/>
      <c r="I42">
        <f t="shared" si="4"/>
        <v>2</v>
      </c>
      <c r="J42">
        <f t="shared" si="5"/>
        <v>2</v>
      </c>
      <c r="K42">
        <f t="shared" si="6"/>
        <v>2011</v>
      </c>
      <c r="L42">
        <f t="shared" si="0"/>
        <v>365</v>
      </c>
      <c r="M42">
        <f t="shared" si="2"/>
        <v>28</v>
      </c>
      <c r="N42">
        <f t="shared" si="7"/>
        <v>29</v>
      </c>
      <c r="O42">
        <f t="shared" si="8"/>
        <v>2</v>
      </c>
      <c r="P42" s="16">
        <f t="shared" si="9"/>
        <v>0</v>
      </c>
      <c r="Q42">
        <f t="shared" si="10"/>
        <v>152</v>
      </c>
      <c r="R42" s="8">
        <f t="shared" si="15"/>
        <v>4156.46</v>
      </c>
      <c r="S42" s="8">
        <f t="shared" si="16"/>
        <v>4156.93</v>
      </c>
    </row>
    <row r="43" spans="1:19" ht="13.5" thickBot="1" x14ac:dyDescent="0.25">
      <c r="A43" s="3">
        <f t="shared" si="1"/>
        <v>31</v>
      </c>
      <c r="B43" s="7">
        <f t="shared" si="3"/>
        <v>40604</v>
      </c>
      <c r="C43" s="27">
        <v>2</v>
      </c>
      <c r="D43" s="9">
        <f t="shared" si="11"/>
        <v>3115.95</v>
      </c>
      <c r="E43" s="9">
        <f t="shared" si="12"/>
        <v>1040.9800000000005</v>
      </c>
      <c r="F43" s="9">
        <f t="shared" si="14"/>
        <v>4156.93</v>
      </c>
      <c r="G43" s="9">
        <f t="shared" si="13"/>
        <v>300955.83000000007</v>
      </c>
      <c r="H43" s="28"/>
      <c r="I43">
        <f t="shared" si="4"/>
        <v>2</v>
      </c>
      <c r="J43">
        <f t="shared" si="5"/>
        <v>3</v>
      </c>
      <c r="K43">
        <f t="shared" si="6"/>
        <v>2011</v>
      </c>
      <c r="L43">
        <f t="shared" si="0"/>
        <v>365</v>
      </c>
      <c r="M43">
        <f t="shared" si="2"/>
        <v>31</v>
      </c>
      <c r="N43">
        <f t="shared" si="7"/>
        <v>26</v>
      </c>
      <c r="O43">
        <f t="shared" si="8"/>
        <v>2</v>
      </c>
      <c r="P43" s="16">
        <f t="shared" si="9"/>
        <v>0</v>
      </c>
      <c r="Q43">
        <f t="shared" si="10"/>
        <v>151</v>
      </c>
      <c r="R43" s="8">
        <f t="shared" si="15"/>
        <v>4157.3500000000004</v>
      </c>
      <c r="S43" s="8">
        <f t="shared" si="16"/>
        <v>4156.93</v>
      </c>
    </row>
    <row r="44" spans="1:19" ht="13.5" thickBot="1" x14ac:dyDescent="0.25">
      <c r="A44" s="3">
        <f t="shared" si="1"/>
        <v>32</v>
      </c>
      <c r="B44" s="7">
        <f t="shared" si="3"/>
        <v>40635</v>
      </c>
      <c r="C44" s="27">
        <v>2</v>
      </c>
      <c r="D44" s="9">
        <f t="shared" si="11"/>
        <v>3437.91</v>
      </c>
      <c r="E44" s="9">
        <f t="shared" si="12"/>
        <v>719.02000000000044</v>
      </c>
      <c r="F44" s="9">
        <f t="shared" si="14"/>
        <v>4156.93</v>
      </c>
      <c r="G44" s="9">
        <f t="shared" si="13"/>
        <v>300236.81000000006</v>
      </c>
      <c r="H44" s="28"/>
      <c r="I44">
        <f t="shared" si="4"/>
        <v>2</v>
      </c>
      <c r="J44">
        <f t="shared" si="5"/>
        <v>4</v>
      </c>
      <c r="K44">
        <f t="shared" si="6"/>
        <v>2011</v>
      </c>
      <c r="L44">
        <f t="shared" si="0"/>
        <v>365</v>
      </c>
      <c r="M44">
        <f t="shared" si="2"/>
        <v>30</v>
      </c>
      <c r="N44">
        <f t="shared" si="7"/>
        <v>29</v>
      </c>
      <c r="O44">
        <f t="shared" si="8"/>
        <v>2</v>
      </c>
      <c r="P44" s="16">
        <f t="shared" si="9"/>
        <v>0</v>
      </c>
      <c r="Q44">
        <f t="shared" si="10"/>
        <v>150</v>
      </c>
      <c r="R44" s="8">
        <f t="shared" si="15"/>
        <v>4153.6400000000003</v>
      </c>
      <c r="S44" s="8">
        <f t="shared" si="16"/>
        <v>4156.93</v>
      </c>
    </row>
    <row r="45" spans="1:19" ht="13.5" thickBot="1" x14ac:dyDescent="0.25">
      <c r="A45" s="3">
        <f t="shared" si="1"/>
        <v>33</v>
      </c>
      <c r="B45" s="7">
        <f t="shared" si="3"/>
        <v>40665</v>
      </c>
      <c r="C45" s="27">
        <v>2</v>
      </c>
      <c r="D45" s="9">
        <f t="shared" si="11"/>
        <v>3319.06</v>
      </c>
      <c r="E45" s="9">
        <f t="shared" si="12"/>
        <v>837.87000000000035</v>
      </c>
      <c r="F45" s="9">
        <f t="shared" si="14"/>
        <v>4156.93</v>
      </c>
      <c r="G45" s="9">
        <f t="shared" si="13"/>
        <v>299398.94000000006</v>
      </c>
      <c r="H45" s="28"/>
      <c r="I45">
        <f t="shared" si="4"/>
        <v>2</v>
      </c>
      <c r="J45">
        <f t="shared" si="5"/>
        <v>5</v>
      </c>
      <c r="K45">
        <f t="shared" si="6"/>
        <v>2011</v>
      </c>
      <c r="L45">
        <f t="shared" si="0"/>
        <v>365</v>
      </c>
      <c r="M45">
        <f t="shared" si="2"/>
        <v>31</v>
      </c>
      <c r="N45">
        <f t="shared" si="7"/>
        <v>28</v>
      </c>
      <c r="O45">
        <f t="shared" si="8"/>
        <v>2</v>
      </c>
      <c r="P45" s="16">
        <f t="shared" si="9"/>
        <v>0</v>
      </c>
      <c r="Q45">
        <f t="shared" si="10"/>
        <v>149</v>
      </c>
      <c r="R45" s="8">
        <f t="shared" si="15"/>
        <v>4154.49</v>
      </c>
      <c r="S45" s="8">
        <f t="shared" si="16"/>
        <v>4156.93</v>
      </c>
    </row>
    <row r="46" spans="1:19" ht="13.5" thickBot="1" x14ac:dyDescent="0.25">
      <c r="A46" s="3">
        <f t="shared" si="1"/>
        <v>34</v>
      </c>
      <c r="B46" s="7">
        <f t="shared" si="3"/>
        <v>40696</v>
      </c>
      <c r="C46" s="27">
        <v>2</v>
      </c>
      <c r="D46" s="9">
        <f t="shared" si="11"/>
        <v>3420.12</v>
      </c>
      <c r="E46" s="9">
        <f t="shared" si="12"/>
        <v>736.8100000000004</v>
      </c>
      <c r="F46" s="9">
        <f t="shared" si="14"/>
        <v>4156.93</v>
      </c>
      <c r="G46" s="9">
        <f t="shared" si="13"/>
        <v>298662.13000000006</v>
      </c>
      <c r="H46" s="28"/>
      <c r="I46">
        <f t="shared" si="4"/>
        <v>2</v>
      </c>
      <c r="J46">
        <f t="shared" si="5"/>
        <v>6</v>
      </c>
      <c r="K46">
        <f t="shared" si="6"/>
        <v>2011</v>
      </c>
      <c r="L46">
        <f t="shared" si="0"/>
        <v>365</v>
      </c>
      <c r="M46">
        <f t="shared" si="2"/>
        <v>30</v>
      </c>
      <c r="N46">
        <f t="shared" si="7"/>
        <v>29</v>
      </c>
      <c r="O46">
        <f t="shared" si="8"/>
        <v>2</v>
      </c>
      <c r="P46" s="16">
        <f t="shared" si="9"/>
        <v>0</v>
      </c>
      <c r="Q46">
        <f t="shared" si="10"/>
        <v>148</v>
      </c>
      <c r="R46" s="8">
        <f t="shared" si="15"/>
        <v>4153.82</v>
      </c>
      <c r="S46" s="8">
        <f t="shared" si="16"/>
        <v>4156.93</v>
      </c>
    </row>
    <row r="47" spans="1:19" ht="13.5" thickBot="1" x14ac:dyDescent="0.25">
      <c r="A47" s="3">
        <f t="shared" si="1"/>
        <v>35</v>
      </c>
      <c r="B47" s="7">
        <f t="shared" si="3"/>
        <v>40726</v>
      </c>
      <c r="C47" s="27">
        <v>2</v>
      </c>
      <c r="D47" s="9">
        <f t="shared" si="11"/>
        <v>3301.65</v>
      </c>
      <c r="E47" s="9">
        <f t="shared" si="12"/>
        <v>855.2800000000002</v>
      </c>
      <c r="F47" s="9">
        <f t="shared" si="14"/>
        <v>4156.93</v>
      </c>
      <c r="G47" s="9">
        <f t="shared" si="13"/>
        <v>297806.85000000003</v>
      </c>
      <c r="H47" s="28"/>
      <c r="I47">
        <f t="shared" si="4"/>
        <v>2</v>
      </c>
      <c r="J47">
        <f t="shared" si="5"/>
        <v>7</v>
      </c>
      <c r="K47">
        <f t="shared" si="6"/>
        <v>2011</v>
      </c>
      <c r="L47">
        <f t="shared" si="0"/>
        <v>365</v>
      </c>
      <c r="M47">
        <f t="shared" si="2"/>
        <v>31</v>
      </c>
      <c r="N47">
        <f t="shared" si="7"/>
        <v>28</v>
      </c>
      <c r="O47">
        <f t="shared" si="8"/>
        <v>2</v>
      </c>
      <c r="P47" s="16">
        <f t="shared" si="9"/>
        <v>0</v>
      </c>
      <c r="Q47">
        <f t="shared" si="10"/>
        <v>147</v>
      </c>
      <c r="R47" s="8">
        <f t="shared" si="15"/>
        <v>4154.67</v>
      </c>
      <c r="S47" s="8">
        <f t="shared" si="16"/>
        <v>4156.93</v>
      </c>
    </row>
    <row r="48" spans="1:19" ht="13.5" thickBot="1" x14ac:dyDescent="0.25">
      <c r="A48" s="3">
        <f t="shared" si="1"/>
        <v>36</v>
      </c>
      <c r="B48" s="7">
        <f t="shared" si="3"/>
        <v>40757</v>
      </c>
      <c r="C48" s="27">
        <v>2</v>
      </c>
      <c r="D48" s="9">
        <f t="shared" si="11"/>
        <v>3401.93</v>
      </c>
      <c r="E48" s="9">
        <f t="shared" si="12"/>
        <v>755.00000000000045</v>
      </c>
      <c r="F48" s="9">
        <f t="shared" si="14"/>
        <v>4156.93</v>
      </c>
      <c r="G48" s="9">
        <f t="shared" si="13"/>
        <v>297051.85000000003</v>
      </c>
      <c r="H48" s="28"/>
      <c r="I48">
        <f t="shared" si="4"/>
        <v>2</v>
      </c>
      <c r="J48">
        <f t="shared" si="5"/>
        <v>8</v>
      </c>
      <c r="K48">
        <f t="shared" si="6"/>
        <v>2011</v>
      </c>
      <c r="L48">
        <f t="shared" si="0"/>
        <v>365</v>
      </c>
      <c r="M48">
        <f t="shared" si="2"/>
        <v>31</v>
      </c>
      <c r="N48">
        <f t="shared" si="7"/>
        <v>29</v>
      </c>
      <c r="O48">
        <f t="shared" si="8"/>
        <v>2</v>
      </c>
      <c r="P48" s="16">
        <f t="shared" si="9"/>
        <v>0</v>
      </c>
      <c r="Q48">
        <f t="shared" si="10"/>
        <v>146</v>
      </c>
      <c r="R48" s="8">
        <f t="shared" si="15"/>
        <v>4154</v>
      </c>
      <c r="S48" s="8">
        <f t="shared" si="16"/>
        <v>4156.93</v>
      </c>
    </row>
    <row r="49" spans="1:19" ht="13.5" thickBot="1" x14ac:dyDescent="0.25">
      <c r="A49" s="3">
        <f t="shared" si="1"/>
        <v>37</v>
      </c>
      <c r="B49" s="7">
        <f t="shared" si="3"/>
        <v>40788</v>
      </c>
      <c r="C49" s="27">
        <v>2</v>
      </c>
      <c r="D49" s="9">
        <f t="shared" si="11"/>
        <v>3393.31</v>
      </c>
      <c r="E49" s="9">
        <f t="shared" si="12"/>
        <v>763.62000000000035</v>
      </c>
      <c r="F49" s="9">
        <f t="shared" si="14"/>
        <v>4156.93</v>
      </c>
      <c r="G49" s="9">
        <f t="shared" si="13"/>
        <v>296288.23000000004</v>
      </c>
      <c r="H49" s="28"/>
      <c r="I49">
        <f t="shared" si="4"/>
        <v>2</v>
      </c>
      <c r="J49">
        <f t="shared" si="5"/>
        <v>9</v>
      </c>
      <c r="K49">
        <f t="shared" si="6"/>
        <v>2011</v>
      </c>
      <c r="L49">
        <f t="shared" si="0"/>
        <v>365</v>
      </c>
      <c r="M49">
        <f t="shared" si="2"/>
        <v>30</v>
      </c>
      <c r="N49">
        <f t="shared" si="7"/>
        <v>29</v>
      </c>
      <c r="O49">
        <f t="shared" si="8"/>
        <v>2</v>
      </c>
      <c r="P49" s="16">
        <f t="shared" si="9"/>
        <v>0</v>
      </c>
      <c r="Q49">
        <f t="shared" si="10"/>
        <v>145</v>
      </c>
      <c r="R49" s="8">
        <f t="shared" si="15"/>
        <v>4154.8500000000004</v>
      </c>
      <c r="S49" s="8">
        <f t="shared" si="16"/>
        <v>4156.93</v>
      </c>
    </row>
    <row r="50" spans="1:19" ht="13.5" thickBot="1" x14ac:dyDescent="0.25">
      <c r="A50" s="3">
        <f t="shared" si="1"/>
        <v>38</v>
      </c>
      <c r="B50" s="7">
        <f t="shared" si="3"/>
        <v>40818</v>
      </c>
      <c r="C50" s="27">
        <v>2</v>
      </c>
      <c r="D50" s="9">
        <f t="shared" si="11"/>
        <v>3275.41</v>
      </c>
      <c r="E50" s="9">
        <f t="shared" si="12"/>
        <v>881.52000000000044</v>
      </c>
      <c r="F50" s="9">
        <f t="shared" si="14"/>
        <v>4156.93</v>
      </c>
      <c r="G50" s="9">
        <f t="shared" si="13"/>
        <v>295406.71000000002</v>
      </c>
      <c r="H50" s="28"/>
      <c r="I50">
        <f t="shared" si="4"/>
        <v>2</v>
      </c>
      <c r="J50">
        <f t="shared" si="5"/>
        <v>10</v>
      </c>
      <c r="K50">
        <f t="shared" si="6"/>
        <v>2011</v>
      </c>
      <c r="L50">
        <f t="shared" si="0"/>
        <v>365</v>
      </c>
      <c r="M50">
        <f t="shared" si="2"/>
        <v>31</v>
      </c>
      <c r="N50">
        <f t="shared" si="7"/>
        <v>28</v>
      </c>
      <c r="O50">
        <f t="shared" si="8"/>
        <v>2</v>
      </c>
      <c r="P50" s="16">
        <f t="shared" si="9"/>
        <v>0</v>
      </c>
      <c r="Q50">
        <f t="shared" si="10"/>
        <v>144</v>
      </c>
      <c r="R50" s="8">
        <f t="shared" ref="R50:R81" si="17">IF(Q50=0,0,ROUND(G49*(($D$2/12)/(1-POWER(1+$D$2/12,-(Q50)))),2))</f>
        <v>4155.72</v>
      </c>
      <c r="S50" s="8">
        <f t="shared" si="16"/>
        <v>4156.93</v>
      </c>
    </row>
    <row r="51" spans="1:19" ht="13.5" thickBot="1" x14ac:dyDescent="0.25">
      <c r="A51" s="3">
        <f t="shared" si="1"/>
        <v>39</v>
      </c>
      <c r="B51" s="7">
        <f t="shared" si="3"/>
        <v>40849</v>
      </c>
      <c r="C51" s="27">
        <v>2</v>
      </c>
      <c r="D51" s="9">
        <f t="shared" si="11"/>
        <v>3374.52</v>
      </c>
      <c r="E51" s="9">
        <f t="shared" si="12"/>
        <v>782.41000000000031</v>
      </c>
      <c r="F51" s="9">
        <f t="shared" si="14"/>
        <v>4156.93</v>
      </c>
      <c r="G51" s="9">
        <f t="shared" si="13"/>
        <v>294624.30000000005</v>
      </c>
      <c r="H51" s="28"/>
      <c r="I51">
        <f t="shared" si="4"/>
        <v>2</v>
      </c>
      <c r="J51">
        <f t="shared" si="5"/>
        <v>11</v>
      </c>
      <c r="K51">
        <f t="shared" si="6"/>
        <v>2011</v>
      </c>
      <c r="L51">
        <f t="shared" si="0"/>
        <v>365</v>
      </c>
      <c r="M51">
        <f t="shared" si="2"/>
        <v>30</v>
      </c>
      <c r="N51">
        <f t="shared" si="7"/>
        <v>29</v>
      </c>
      <c r="O51">
        <f t="shared" si="8"/>
        <v>2</v>
      </c>
      <c r="P51" s="16">
        <f t="shared" si="9"/>
        <v>0</v>
      </c>
      <c r="Q51">
        <f t="shared" si="10"/>
        <v>143</v>
      </c>
      <c r="R51" s="8">
        <f t="shared" si="17"/>
        <v>4155.0600000000004</v>
      </c>
      <c r="S51" s="8">
        <f t="shared" si="16"/>
        <v>4156.93</v>
      </c>
    </row>
    <row r="52" spans="1:19" ht="13.5" thickBot="1" x14ac:dyDescent="0.25">
      <c r="A52" s="3">
        <f t="shared" si="1"/>
        <v>40</v>
      </c>
      <c r="B52" s="7">
        <f t="shared" si="3"/>
        <v>40879</v>
      </c>
      <c r="C52" s="27">
        <v>2</v>
      </c>
      <c r="D52" s="9">
        <f t="shared" si="11"/>
        <v>3257.01</v>
      </c>
      <c r="E52" s="9">
        <f t="shared" si="12"/>
        <v>899.92000000000007</v>
      </c>
      <c r="F52" s="9">
        <f t="shared" si="14"/>
        <v>4156.93</v>
      </c>
      <c r="G52" s="9">
        <f t="shared" si="13"/>
        <v>293724.38000000006</v>
      </c>
      <c r="H52" s="28"/>
      <c r="I52">
        <f t="shared" si="4"/>
        <v>2</v>
      </c>
      <c r="J52">
        <f t="shared" si="5"/>
        <v>12</v>
      </c>
      <c r="K52">
        <f t="shared" si="6"/>
        <v>2011</v>
      </c>
      <c r="L52">
        <f t="shared" si="0"/>
        <v>365</v>
      </c>
      <c r="M52">
        <f t="shared" si="2"/>
        <v>31</v>
      </c>
      <c r="N52">
        <f t="shared" si="7"/>
        <v>28</v>
      </c>
      <c r="O52">
        <f t="shared" si="8"/>
        <v>2</v>
      </c>
      <c r="P52" s="16">
        <f t="shared" si="9"/>
        <v>0</v>
      </c>
      <c r="Q52">
        <f t="shared" si="10"/>
        <v>142</v>
      </c>
      <c r="R52" s="8">
        <f t="shared" si="17"/>
        <v>4155.93</v>
      </c>
      <c r="S52" s="8">
        <f t="shared" si="16"/>
        <v>4156.93</v>
      </c>
    </row>
    <row r="53" spans="1:19" ht="13.5" thickBot="1" x14ac:dyDescent="0.25">
      <c r="A53" s="3">
        <f t="shared" si="1"/>
        <v>41</v>
      </c>
      <c r="B53" s="7">
        <f t="shared" si="3"/>
        <v>40910</v>
      </c>
      <c r="C53" s="27">
        <v>2</v>
      </c>
      <c r="D53" s="9">
        <f t="shared" si="11"/>
        <v>3354.71</v>
      </c>
      <c r="E53" s="9">
        <f t="shared" si="12"/>
        <v>802.22000000000025</v>
      </c>
      <c r="F53" s="9">
        <f t="shared" si="14"/>
        <v>4156.93</v>
      </c>
      <c r="G53" s="9">
        <f t="shared" si="13"/>
        <v>292922.16000000009</v>
      </c>
      <c r="H53" s="28"/>
      <c r="I53">
        <f t="shared" si="4"/>
        <v>2</v>
      </c>
      <c r="J53">
        <f t="shared" si="5"/>
        <v>1</v>
      </c>
      <c r="K53">
        <f t="shared" si="6"/>
        <v>2012</v>
      </c>
      <c r="L53">
        <f t="shared" si="0"/>
        <v>366</v>
      </c>
      <c r="M53">
        <f t="shared" si="2"/>
        <v>31</v>
      </c>
      <c r="N53">
        <f t="shared" si="7"/>
        <v>29</v>
      </c>
      <c r="O53">
        <f t="shared" si="8"/>
        <v>2</v>
      </c>
      <c r="P53" s="16">
        <f t="shared" si="9"/>
        <v>0</v>
      </c>
      <c r="Q53">
        <f t="shared" si="10"/>
        <v>141</v>
      </c>
      <c r="R53" s="8">
        <f t="shared" si="17"/>
        <v>4155.28</v>
      </c>
      <c r="S53" s="8">
        <f t="shared" si="16"/>
        <v>4156.93</v>
      </c>
    </row>
    <row r="54" spans="1:19" ht="13.5" thickBot="1" x14ac:dyDescent="0.25">
      <c r="A54" s="3">
        <f t="shared" si="1"/>
        <v>42</v>
      </c>
      <c r="B54" s="7">
        <f t="shared" si="3"/>
        <v>40941</v>
      </c>
      <c r="C54" s="27">
        <v>2</v>
      </c>
      <c r="D54" s="9">
        <f t="shared" si="11"/>
        <v>3336.99</v>
      </c>
      <c r="E54" s="9">
        <f t="shared" si="12"/>
        <v>819.94000000000051</v>
      </c>
      <c r="F54" s="9">
        <f t="shared" si="14"/>
        <v>4156.93</v>
      </c>
      <c r="G54" s="9">
        <f t="shared" si="13"/>
        <v>292102.22000000009</v>
      </c>
      <c r="H54" s="28"/>
      <c r="I54">
        <f t="shared" si="4"/>
        <v>2</v>
      </c>
      <c r="J54">
        <f t="shared" si="5"/>
        <v>2</v>
      </c>
      <c r="K54">
        <f t="shared" si="6"/>
        <v>2012</v>
      </c>
      <c r="L54">
        <f t="shared" si="0"/>
        <v>366</v>
      </c>
      <c r="M54">
        <f t="shared" si="2"/>
        <v>29</v>
      </c>
      <c r="N54">
        <f t="shared" si="7"/>
        <v>29</v>
      </c>
      <c r="O54">
        <f t="shared" si="8"/>
        <v>2</v>
      </c>
      <c r="P54" s="16">
        <f t="shared" si="9"/>
        <v>0</v>
      </c>
      <c r="Q54">
        <f t="shared" si="10"/>
        <v>140</v>
      </c>
      <c r="R54" s="8">
        <f t="shared" si="17"/>
        <v>4156.1400000000003</v>
      </c>
      <c r="S54" s="8">
        <f t="shared" si="16"/>
        <v>4156.93</v>
      </c>
    </row>
    <row r="55" spans="1:19" ht="13.5" thickBot="1" x14ac:dyDescent="0.25">
      <c r="A55" s="3">
        <f t="shared" si="1"/>
        <v>43</v>
      </c>
      <c r="B55" s="7">
        <f t="shared" si="3"/>
        <v>40970</v>
      </c>
      <c r="C55" s="27">
        <v>2</v>
      </c>
      <c r="D55" s="9">
        <f t="shared" si="11"/>
        <v>3112.96</v>
      </c>
      <c r="E55" s="9">
        <f t="shared" si="12"/>
        <v>1043.9700000000003</v>
      </c>
      <c r="F55" s="9">
        <f t="shared" si="14"/>
        <v>4156.93</v>
      </c>
      <c r="G55" s="9">
        <f t="shared" si="13"/>
        <v>291058.25000000012</v>
      </c>
      <c r="H55" s="28"/>
      <c r="I55">
        <f t="shared" si="4"/>
        <v>2</v>
      </c>
      <c r="J55">
        <f t="shared" si="5"/>
        <v>3</v>
      </c>
      <c r="K55">
        <f t="shared" si="6"/>
        <v>2012</v>
      </c>
      <c r="L55">
        <f t="shared" si="0"/>
        <v>366</v>
      </c>
      <c r="M55">
        <f t="shared" si="2"/>
        <v>31</v>
      </c>
      <c r="N55">
        <f t="shared" si="7"/>
        <v>27</v>
      </c>
      <c r="O55">
        <f t="shared" si="8"/>
        <v>2</v>
      </c>
      <c r="P55" s="16">
        <f t="shared" si="9"/>
        <v>0</v>
      </c>
      <c r="Q55">
        <f t="shared" si="10"/>
        <v>139</v>
      </c>
      <c r="R55" s="8">
        <f t="shared" si="17"/>
        <v>4156.8999999999996</v>
      </c>
      <c r="S55" s="8">
        <f t="shared" si="16"/>
        <v>4156.93</v>
      </c>
    </row>
    <row r="56" spans="1:19" ht="13.5" thickBot="1" x14ac:dyDescent="0.25">
      <c r="A56" s="3">
        <f t="shared" si="1"/>
        <v>44</v>
      </c>
      <c r="B56" s="7">
        <f t="shared" si="3"/>
        <v>41001</v>
      </c>
      <c r="C56" s="27">
        <v>2</v>
      </c>
      <c r="D56" s="9">
        <f t="shared" si="11"/>
        <v>3315.76</v>
      </c>
      <c r="E56" s="9">
        <f t="shared" si="12"/>
        <v>841.17000000000007</v>
      </c>
      <c r="F56" s="9">
        <f t="shared" si="14"/>
        <v>4156.93</v>
      </c>
      <c r="G56" s="9">
        <f t="shared" si="13"/>
        <v>290217.08000000013</v>
      </c>
      <c r="H56" s="28"/>
      <c r="I56">
        <f t="shared" si="4"/>
        <v>2</v>
      </c>
      <c r="J56">
        <f t="shared" si="5"/>
        <v>4</v>
      </c>
      <c r="K56">
        <f t="shared" si="6"/>
        <v>2012</v>
      </c>
      <c r="L56">
        <f t="shared" si="0"/>
        <v>366</v>
      </c>
      <c r="M56">
        <f t="shared" si="2"/>
        <v>30</v>
      </c>
      <c r="N56">
        <f t="shared" si="7"/>
        <v>29</v>
      </c>
      <c r="O56">
        <f t="shared" si="8"/>
        <v>2</v>
      </c>
      <c r="P56" s="16">
        <f t="shared" si="9"/>
        <v>0</v>
      </c>
      <c r="Q56">
        <f t="shared" si="10"/>
        <v>138</v>
      </c>
      <c r="R56" s="8">
        <f t="shared" si="17"/>
        <v>4154.6000000000004</v>
      </c>
      <c r="S56" s="8">
        <f t="shared" si="16"/>
        <v>4156.93</v>
      </c>
    </row>
    <row r="57" spans="1:19" ht="13.5" thickBot="1" x14ac:dyDescent="0.25">
      <c r="A57" s="3">
        <f t="shared" si="1"/>
        <v>45</v>
      </c>
      <c r="B57" s="7">
        <f t="shared" si="3"/>
        <v>41031</v>
      </c>
      <c r="C57" s="27">
        <v>2</v>
      </c>
      <c r="D57" s="9">
        <f t="shared" si="11"/>
        <v>3199.52</v>
      </c>
      <c r="E57" s="9">
        <f t="shared" si="12"/>
        <v>957.41000000000031</v>
      </c>
      <c r="F57" s="9">
        <f t="shared" si="14"/>
        <v>4156.93</v>
      </c>
      <c r="G57" s="9">
        <f t="shared" si="13"/>
        <v>289259.67000000016</v>
      </c>
      <c r="H57" s="28"/>
      <c r="I57">
        <f t="shared" si="4"/>
        <v>2</v>
      </c>
      <c r="J57">
        <f t="shared" si="5"/>
        <v>5</v>
      </c>
      <c r="K57">
        <f t="shared" si="6"/>
        <v>2012</v>
      </c>
      <c r="L57">
        <f t="shared" si="0"/>
        <v>366</v>
      </c>
      <c r="M57">
        <f t="shared" si="2"/>
        <v>31</v>
      </c>
      <c r="N57">
        <f t="shared" si="7"/>
        <v>28</v>
      </c>
      <c r="O57">
        <f t="shared" si="8"/>
        <v>2</v>
      </c>
      <c r="P57" s="16">
        <f t="shared" si="9"/>
        <v>0</v>
      </c>
      <c r="Q57">
        <f t="shared" si="10"/>
        <v>137</v>
      </c>
      <c r="R57" s="8">
        <f t="shared" si="17"/>
        <v>4155.33</v>
      </c>
      <c r="S57" s="8">
        <f t="shared" si="16"/>
        <v>4156.93</v>
      </c>
    </row>
    <row r="58" spans="1:19" ht="13.5" thickBot="1" x14ac:dyDescent="0.25">
      <c r="A58" s="3">
        <f t="shared" si="1"/>
        <v>46</v>
      </c>
      <c r="B58" s="7">
        <f t="shared" si="3"/>
        <v>41062</v>
      </c>
      <c r="C58" s="27">
        <v>2</v>
      </c>
      <c r="D58" s="9">
        <f t="shared" si="11"/>
        <v>3295.27</v>
      </c>
      <c r="E58" s="9">
        <f t="shared" si="12"/>
        <v>861.66000000000031</v>
      </c>
      <c r="F58" s="9">
        <f t="shared" si="14"/>
        <v>4156.93</v>
      </c>
      <c r="G58" s="9">
        <f t="shared" si="13"/>
        <v>288398.01000000018</v>
      </c>
      <c r="H58" s="28"/>
      <c r="I58">
        <f t="shared" si="4"/>
        <v>2</v>
      </c>
      <c r="J58">
        <f t="shared" si="5"/>
        <v>6</v>
      </c>
      <c r="K58">
        <f t="shared" si="6"/>
        <v>2012</v>
      </c>
      <c r="L58">
        <f t="shared" si="0"/>
        <v>366</v>
      </c>
      <c r="M58">
        <f t="shared" si="2"/>
        <v>30</v>
      </c>
      <c r="N58">
        <f t="shared" si="7"/>
        <v>29</v>
      </c>
      <c r="O58">
        <f t="shared" si="8"/>
        <v>2</v>
      </c>
      <c r="P58" s="16">
        <f t="shared" si="9"/>
        <v>0</v>
      </c>
      <c r="Q58">
        <f t="shared" si="10"/>
        <v>136</v>
      </c>
      <c r="R58" s="8">
        <f t="shared" si="17"/>
        <v>4154.54</v>
      </c>
      <c r="S58" s="8">
        <f t="shared" si="16"/>
        <v>4156.93</v>
      </c>
    </row>
    <row r="59" spans="1:19" ht="13.5" thickBot="1" x14ac:dyDescent="0.25">
      <c r="A59" s="3">
        <f t="shared" si="1"/>
        <v>47</v>
      </c>
      <c r="B59" s="7">
        <f t="shared" si="3"/>
        <v>41092</v>
      </c>
      <c r="C59" s="27">
        <v>2</v>
      </c>
      <c r="D59" s="9">
        <f t="shared" si="11"/>
        <v>3179.47</v>
      </c>
      <c r="E59" s="9">
        <f t="shared" si="12"/>
        <v>977.46000000000049</v>
      </c>
      <c r="F59" s="9">
        <f t="shared" si="14"/>
        <v>4156.93</v>
      </c>
      <c r="G59" s="9">
        <f t="shared" si="13"/>
        <v>287420.55000000016</v>
      </c>
      <c r="H59" s="28"/>
      <c r="I59">
        <f t="shared" si="4"/>
        <v>2</v>
      </c>
      <c r="J59">
        <f t="shared" si="5"/>
        <v>7</v>
      </c>
      <c r="K59">
        <f t="shared" si="6"/>
        <v>2012</v>
      </c>
      <c r="L59">
        <f t="shared" si="0"/>
        <v>366</v>
      </c>
      <c r="M59">
        <f t="shared" si="2"/>
        <v>31</v>
      </c>
      <c r="N59">
        <f t="shared" si="7"/>
        <v>28</v>
      </c>
      <c r="O59">
        <f t="shared" si="8"/>
        <v>2</v>
      </c>
      <c r="P59" s="16">
        <f t="shared" si="9"/>
        <v>0</v>
      </c>
      <c r="Q59">
        <f t="shared" si="10"/>
        <v>135</v>
      </c>
      <c r="R59" s="8">
        <f t="shared" si="17"/>
        <v>4155.2700000000004</v>
      </c>
      <c r="S59" s="8">
        <f t="shared" si="16"/>
        <v>4156.93</v>
      </c>
    </row>
    <row r="60" spans="1:19" ht="13.5" thickBot="1" x14ac:dyDescent="0.25">
      <c r="A60" s="3">
        <f t="shared" si="1"/>
        <v>48</v>
      </c>
      <c r="B60" s="7">
        <f t="shared" si="3"/>
        <v>41123</v>
      </c>
      <c r="C60" s="27">
        <v>2</v>
      </c>
      <c r="D60" s="9">
        <f t="shared" si="11"/>
        <v>3274.32</v>
      </c>
      <c r="E60" s="9">
        <f t="shared" si="12"/>
        <v>882.61000000000013</v>
      </c>
      <c r="F60" s="9">
        <f t="shared" si="14"/>
        <v>4156.93</v>
      </c>
      <c r="G60" s="9">
        <f t="shared" si="13"/>
        <v>286537.94000000018</v>
      </c>
      <c r="H60" s="28"/>
      <c r="I60">
        <f t="shared" si="4"/>
        <v>2</v>
      </c>
      <c r="J60">
        <f t="shared" si="5"/>
        <v>8</v>
      </c>
      <c r="K60">
        <f t="shared" si="6"/>
        <v>2012</v>
      </c>
      <c r="L60">
        <f t="shared" si="0"/>
        <v>366</v>
      </c>
      <c r="M60">
        <f t="shared" si="2"/>
        <v>31</v>
      </c>
      <c r="N60">
        <f t="shared" si="7"/>
        <v>29</v>
      </c>
      <c r="O60">
        <f t="shared" si="8"/>
        <v>2</v>
      </c>
      <c r="P60" s="16">
        <f t="shared" si="9"/>
        <v>0</v>
      </c>
      <c r="Q60">
        <f t="shared" si="10"/>
        <v>134</v>
      </c>
      <c r="R60" s="8">
        <f t="shared" si="17"/>
        <v>4154.4799999999996</v>
      </c>
      <c r="S60" s="8">
        <f t="shared" si="16"/>
        <v>4156.93</v>
      </c>
    </row>
    <row r="61" spans="1:19" ht="13.5" thickBot="1" x14ac:dyDescent="0.25">
      <c r="A61" s="3">
        <f t="shared" si="1"/>
        <v>49</v>
      </c>
      <c r="B61" s="7">
        <f t="shared" si="3"/>
        <v>41154</v>
      </c>
      <c r="C61" s="27">
        <v>2</v>
      </c>
      <c r="D61" s="9">
        <f t="shared" si="11"/>
        <v>3264.26</v>
      </c>
      <c r="E61" s="9">
        <f t="shared" si="12"/>
        <v>892.67000000000007</v>
      </c>
      <c r="F61" s="9">
        <f t="shared" si="14"/>
        <v>4156.93</v>
      </c>
      <c r="G61" s="9">
        <f t="shared" si="13"/>
        <v>285645.27000000019</v>
      </c>
      <c r="H61" s="28"/>
      <c r="I61">
        <f t="shared" si="4"/>
        <v>2</v>
      </c>
      <c r="J61">
        <f t="shared" si="5"/>
        <v>9</v>
      </c>
      <c r="K61">
        <f t="shared" si="6"/>
        <v>2012</v>
      </c>
      <c r="L61">
        <f t="shared" si="0"/>
        <v>366</v>
      </c>
      <c r="M61">
        <f t="shared" si="2"/>
        <v>30</v>
      </c>
      <c r="N61">
        <f t="shared" si="7"/>
        <v>29</v>
      </c>
      <c r="O61">
        <f t="shared" si="8"/>
        <v>2</v>
      </c>
      <c r="P61" s="16">
        <f t="shared" si="9"/>
        <v>0</v>
      </c>
      <c r="Q61">
        <f t="shared" si="10"/>
        <v>133</v>
      </c>
      <c r="R61" s="8">
        <f t="shared" si="17"/>
        <v>4155.21</v>
      </c>
      <c r="S61" s="8">
        <f t="shared" si="16"/>
        <v>4156.93</v>
      </c>
    </row>
    <row r="62" spans="1:19" ht="13.5" thickBot="1" x14ac:dyDescent="0.25">
      <c r="A62" s="3">
        <f t="shared" si="1"/>
        <v>50</v>
      </c>
      <c r="B62" s="7">
        <f t="shared" si="3"/>
        <v>41184</v>
      </c>
      <c r="C62" s="27">
        <v>2</v>
      </c>
      <c r="D62" s="9">
        <f t="shared" si="11"/>
        <v>3149.12</v>
      </c>
      <c r="E62" s="9">
        <f t="shared" si="12"/>
        <v>1007.8100000000004</v>
      </c>
      <c r="F62" s="9">
        <f t="shared" si="14"/>
        <v>4156.93</v>
      </c>
      <c r="G62" s="9">
        <f t="shared" si="13"/>
        <v>284637.4600000002</v>
      </c>
      <c r="H62" s="28"/>
      <c r="I62">
        <f t="shared" si="4"/>
        <v>2</v>
      </c>
      <c r="J62">
        <f t="shared" si="5"/>
        <v>10</v>
      </c>
      <c r="K62">
        <f t="shared" si="6"/>
        <v>2012</v>
      </c>
      <c r="L62">
        <f t="shared" si="0"/>
        <v>366</v>
      </c>
      <c r="M62">
        <f t="shared" si="2"/>
        <v>31</v>
      </c>
      <c r="N62">
        <f t="shared" si="7"/>
        <v>28</v>
      </c>
      <c r="O62">
        <f t="shared" si="8"/>
        <v>2</v>
      </c>
      <c r="P62" s="16">
        <f t="shared" si="9"/>
        <v>0</v>
      </c>
      <c r="Q62">
        <f t="shared" si="10"/>
        <v>132</v>
      </c>
      <c r="R62" s="8">
        <f t="shared" si="17"/>
        <v>4155.95</v>
      </c>
      <c r="S62" s="8">
        <f t="shared" si="16"/>
        <v>4156.93</v>
      </c>
    </row>
    <row r="63" spans="1:19" ht="13.5" thickBot="1" x14ac:dyDescent="0.25">
      <c r="A63" s="3">
        <f t="shared" si="1"/>
        <v>51</v>
      </c>
      <c r="B63" s="7">
        <f t="shared" si="3"/>
        <v>41215</v>
      </c>
      <c r="C63" s="27">
        <v>2</v>
      </c>
      <c r="D63" s="9">
        <f t="shared" si="11"/>
        <v>3242.61</v>
      </c>
      <c r="E63" s="9">
        <f t="shared" si="12"/>
        <v>914.32000000000016</v>
      </c>
      <c r="F63" s="9">
        <f t="shared" si="14"/>
        <v>4156.93</v>
      </c>
      <c r="G63" s="9">
        <f t="shared" si="13"/>
        <v>283723.14000000019</v>
      </c>
      <c r="H63" s="28"/>
      <c r="I63">
        <f t="shared" si="4"/>
        <v>2</v>
      </c>
      <c r="J63">
        <f t="shared" si="5"/>
        <v>11</v>
      </c>
      <c r="K63">
        <f t="shared" si="6"/>
        <v>2012</v>
      </c>
      <c r="L63">
        <f t="shared" si="0"/>
        <v>366</v>
      </c>
      <c r="M63">
        <f t="shared" si="2"/>
        <v>30</v>
      </c>
      <c r="N63">
        <f t="shared" si="7"/>
        <v>29</v>
      </c>
      <c r="O63">
        <f t="shared" si="8"/>
        <v>2</v>
      </c>
      <c r="P63" s="16">
        <f t="shared" si="9"/>
        <v>0</v>
      </c>
      <c r="Q63">
        <f t="shared" si="10"/>
        <v>131</v>
      </c>
      <c r="R63" s="8">
        <f t="shared" si="17"/>
        <v>4155.17</v>
      </c>
      <c r="S63" s="8">
        <f t="shared" si="16"/>
        <v>4156.93</v>
      </c>
    </row>
    <row r="64" spans="1:19" ht="13.5" thickBot="1" x14ac:dyDescent="0.25">
      <c r="A64" s="3">
        <f t="shared" si="1"/>
        <v>52</v>
      </c>
      <c r="B64" s="7">
        <f t="shared" si="3"/>
        <v>41245</v>
      </c>
      <c r="C64" s="27">
        <v>2</v>
      </c>
      <c r="D64" s="9">
        <f t="shared" si="11"/>
        <v>3127.93</v>
      </c>
      <c r="E64" s="9">
        <f t="shared" si="12"/>
        <v>1029.0000000000005</v>
      </c>
      <c r="F64" s="9">
        <f t="shared" si="14"/>
        <v>4156.93</v>
      </c>
      <c r="G64" s="9">
        <f t="shared" si="13"/>
        <v>282694.14000000019</v>
      </c>
      <c r="H64" s="28"/>
      <c r="I64">
        <f t="shared" si="4"/>
        <v>2</v>
      </c>
      <c r="J64">
        <f t="shared" si="5"/>
        <v>12</v>
      </c>
      <c r="K64">
        <f t="shared" si="6"/>
        <v>2012</v>
      </c>
      <c r="L64">
        <f t="shared" si="0"/>
        <v>366</v>
      </c>
      <c r="M64">
        <f t="shared" si="2"/>
        <v>31</v>
      </c>
      <c r="N64">
        <f t="shared" si="7"/>
        <v>28</v>
      </c>
      <c r="O64">
        <f t="shared" si="8"/>
        <v>2</v>
      </c>
      <c r="P64" s="16">
        <f t="shared" si="9"/>
        <v>0</v>
      </c>
      <c r="Q64">
        <f t="shared" si="10"/>
        <v>130</v>
      </c>
      <c r="R64" s="8">
        <f t="shared" si="17"/>
        <v>4155.91</v>
      </c>
      <c r="S64" s="8">
        <f t="shared" si="16"/>
        <v>4156.93</v>
      </c>
    </row>
    <row r="65" spans="1:19" ht="13.5" thickBot="1" x14ac:dyDescent="0.25">
      <c r="A65" s="3">
        <f t="shared" si="1"/>
        <v>53</v>
      </c>
      <c r="B65" s="7">
        <f t="shared" si="3"/>
        <v>41276</v>
      </c>
      <c r="C65" s="27">
        <v>2</v>
      </c>
      <c r="D65" s="9">
        <f t="shared" si="11"/>
        <v>3221.04</v>
      </c>
      <c r="E65" s="9">
        <f t="shared" si="12"/>
        <v>935.89000000000033</v>
      </c>
      <c r="F65" s="9">
        <f t="shared" si="14"/>
        <v>4156.93</v>
      </c>
      <c r="G65" s="9">
        <f t="shared" si="13"/>
        <v>281758.25000000017</v>
      </c>
      <c r="H65" s="28"/>
      <c r="I65">
        <f t="shared" si="4"/>
        <v>2</v>
      </c>
      <c r="J65">
        <f t="shared" si="5"/>
        <v>1</v>
      </c>
      <c r="K65">
        <f t="shared" si="6"/>
        <v>2013</v>
      </c>
      <c r="L65">
        <f t="shared" si="0"/>
        <v>365</v>
      </c>
      <c r="M65">
        <f t="shared" si="2"/>
        <v>31</v>
      </c>
      <c r="N65">
        <f t="shared" si="7"/>
        <v>29</v>
      </c>
      <c r="O65">
        <f t="shared" si="8"/>
        <v>2</v>
      </c>
      <c r="P65" s="16">
        <f t="shared" si="9"/>
        <v>0</v>
      </c>
      <c r="Q65">
        <f t="shared" si="10"/>
        <v>129</v>
      </c>
      <c r="R65" s="8">
        <f t="shared" si="17"/>
        <v>4155.13</v>
      </c>
      <c r="S65" s="8">
        <f t="shared" si="16"/>
        <v>4156.93</v>
      </c>
    </row>
    <row r="66" spans="1:19" ht="13.5" thickBot="1" x14ac:dyDescent="0.25">
      <c r="A66" s="3">
        <f t="shared" si="1"/>
        <v>54</v>
      </c>
      <c r="B66" s="7">
        <f t="shared" si="3"/>
        <v>41307</v>
      </c>
      <c r="C66" s="27">
        <v>2</v>
      </c>
      <c r="D66" s="9">
        <f t="shared" si="11"/>
        <v>3218.61</v>
      </c>
      <c r="E66" s="9">
        <f t="shared" si="12"/>
        <v>938.32000000000016</v>
      </c>
      <c r="F66" s="9">
        <f t="shared" si="14"/>
        <v>4156.93</v>
      </c>
      <c r="G66" s="9">
        <f t="shared" si="13"/>
        <v>280819.93000000017</v>
      </c>
      <c r="H66" s="28"/>
      <c r="I66">
        <f t="shared" si="4"/>
        <v>2</v>
      </c>
      <c r="J66">
        <f t="shared" si="5"/>
        <v>2</v>
      </c>
      <c r="K66">
        <f t="shared" si="6"/>
        <v>2013</v>
      </c>
      <c r="L66">
        <f t="shared" si="0"/>
        <v>365</v>
      </c>
      <c r="M66">
        <f t="shared" si="2"/>
        <v>28</v>
      </c>
      <c r="N66">
        <f t="shared" si="7"/>
        <v>29</v>
      </c>
      <c r="O66">
        <f t="shared" si="8"/>
        <v>2</v>
      </c>
      <c r="P66" s="16">
        <f t="shared" si="9"/>
        <v>0</v>
      </c>
      <c r="Q66">
        <f t="shared" si="10"/>
        <v>128</v>
      </c>
      <c r="R66" s="8">
        <f t="shared" si="17"/>
        <v>4155.88</v>
      </c>
      <c r="S66" s="8">
        <f t="shared" si="16"/>
        <v>4156.93</v>
      </c>
    </row>
    <row r="67" spans="1:19" ht="13.5" thickBot="1" x14ac:dyDescent="0.25">
      <c r="A67" s="3">
        <f t="shared" si="1"/>
        <v>55</v>
      </c>
      <c r="B67" s="7">
        <f t="shared" si="3"/>
        <v>41335</v>
      </c>
      <c r="C67" s="27">
        <v>2</v>
      </c>
      <c r="D67" s="9">
        <f t="shared" si="11"/>
        <v>2897.45</v>
      </c>
      <c r="E67" s="9">
        <f t="shared" si="12"/>
        <v>1259.4800000000005</v>
      </c>
      <c r="F67" s="9">
        <f t="shared" si="14"/>
        <v>4156.93</v>
      </c>
      <c r="G67" s="9">
        <f t="shared" si="13"/>
        <v>279560.45000000019</v>
      </c>
      <c r="H67" s="28"/>
      <c r="I67">
        <f t="shared" si="4"/>
        <v>2</v>
      </c>
      <c r="J67">
        <f t="shared" si="5"/>
        <v>3</v>
      </c>
      <c r="K67">
        <f t="shared" si="6"/>
        <v>2013</v>
      </c>
      <c r="L67">
        <f t="shared" si="0"/>
        <v>365</v>
      </c>
      <c r="M67">
        <f t="shared" si="2"/>
        <v>31</v>
      </c>
      <c r="N67">
        <f t="shared" si="7"/>
        <v>26</v>
      </c>
      <c r="O67">
        <f t="shared" si="8"/>
        <v>2</v>
      </c>
      <c r="P67" s="16">
        <f t="shared" si="9"/>
        <v>0</v>
      </c>
      <c r="Q67">
        <f t="shared" si="10"/>
        <v>127</v>
      </c>
      <c r="R67" s="8">
        <f t="shared" si="17"/>
        <v>4156.76</v>
      </c>
      <c r="S67" s="8">
        <f t="shared" si="16"/>
        <v>4156.93</v>
      </c>
    </row>
    <row r="68" spans="1:19" ht="13.5" thickBot="1" x14ac:dyDescent="0.25">
      <c r="A68" s="3">
        <f t="shared" si="1"/>
        <v>56</v>
      </c>
      <c r="B68" s="7">
        <f t="shared" si="3"/>
        <v>41366</v>
      </c>
      <c r="C68" s="27">
        <v>2</v>
      </c>
      <c r="D68" s="9">
        <f t="shared" si="11"/>
        <v>3193.5</v>
      </c>
      <c r="E68" s="9">
        <f t="shared" si="12"/>
        <v>963.43000000000029</v>
      </c>
      <c r="F68" s="9">
        <f t="shared" si="14"/>
        <v>4156.93</v>
      </c>
      <c r="G68" s="9">
        <f t="shared" si="13"/>
        <v>278597.02000000019</v>
      </c>
      <c r="H68" s="28"/>
      <c r="I68">
        <f t="shared" si="4"/>
        <v>2</v>
      </c>
      <c r="J68">
        <f t="shared" si="5"/>
        <v>4</v>
      </c>
      <c r="K68">
        <f t="shared" si="6"/>
        <v>2013</v>
      </c>
      <c r="L68">
        <f t="shared" si="0"/>
        <v>365</v>
      </c>
      <c r="M68">
        <f t="shared" si="2"/>
        <v>30</v>
      </c>
      <c r="N68">
        <f t="shared" si="7"/>
        <v>29</v>
      </c>
      <c r="O68">
        <f t="shared" si="8"/>
        <v>2</v>
      </c>
      <c r="P68" s="16">
        <f t="shared" si="9"/>
        <v>0</v>
      </c>
      <c r="Q68">
        <f t="shared" si="10"/>
        <v>126</v>
      </c>
      <c r="R68" s="8">
        <f t="shared" si="17"/>
        <v>4153.04</v>
      </c>
      <c r="S68" s="8">
        <f t="shared" si="16"/>
        <v>4156.93</v>
      </c>
    </row>
    <row r="69" spans="1:19" ht="13.5" thickBot="1" x14ac:dyDescent="0.25">
      <c r="A69" s="3">
        <f t="shared" si="1"/>
        <v>57</v>
      </c>
      <c r="B69" s="7">
        <f t="shared" si="3"/>
        <v>41396</v>
      </c>
      <c r="C69" s="27">
        <v>2</v>
      </c>
      <c r="D69" s="9">
        <f t="shared" si="11"/>
        <v>3079.83</v>
      </c>
      <c r="E69" s="9">
        <f t="shared" si="12"/>
        <v>1077.1000000000004</v>
      </c>
      <c r="F69" s="9">
        <f t="shared" si="14"/>
        <v>4156.93</v>
      </c>
      <c r="G69" s="9">
        <f t="shared" si="13"/>
        <v>277519.92000000022</v>
      </c>
      <c r="H69" s="28"/>
      <c r="I69">
        <f t="shared" si="4"/>
        <v>2</v>
      </c>
      <c r="J69">
        <f t="shared" si="5"/>
        <v>5</v>
      </c>
      <c r="K69">
        <f t="shared" si="6"/>
        <v>2013</v>
      </c>
      <c r="L69">
        <f t="shared" si="0"/>
        <v>365</v>
      </c>
      <c r="M69">
        <f t="shared" si="2"/>
        <v>31</v>
      </c>
      <c r="N69">
        <f t="shared" si="7"/>
        <v>28</v>
      </c>
      <c r="O69">
        <f t="shared" si="8"/>
        <v>2</v>
      </c>
      <c r="P69" s="16">
        <f t="shared" si="9"/>
        <v>0</v>
      </c>
      <c r="Q69">
        <f t="shared" si="10"/>
        <v>125</v>
      </c>
      <c r="R69" s="8">
        <f t="shared" si="17"/>
        <v>4153.88</v>
      </c>
      <c r="S69" s="8">
        <f t="shared" si="16"/>
        <v>4156.93</v>
      </c>
    </row>
    <row r="70" spans="1:19" ht="13.5" thickBot="1" x14ac:dyDescent="0.25">
      <c r="A70" s="3">
        <f t="shared" si="1"/>
        <v>58</v>
      </c>
      <c r="B70" s="7">
        <f t="shared" si="3"/>
        <v>41427</v>
      </c>
      <c r="C70" s="27">
        <v>2</v>
      </c>
      <c r="D70" s="9">
        <f t="shared" si="11"/>
        <v>3170.19</v>
      </c>
      <c r="E70" s="9">
        <f t="shared" si="12"/>
        <v>986.74000000000024</v>
      </c>
      <c r="F70" s="9">
        <f t="shared" si="14"/>
        <v>4156.93</v>
      </c>
      <c r="G70" s="9">
        <f t="shared" si="13"/>
        <v>276533.18000000023</v>
      </c>
      <c r="H70" s="28"/>
      <c r="I70">
        <f t="shared" si="4"/>
        <v>2</v>
      </c>
      <c r="J70">
        <f t="shared" si="5"/>
        <v>6</v>
      </c>
      <c r="K70">
        <f t="shared" si="6"/>
        <v>2013</v>
      </c>
      <c r="L70">
        <f t="shared" si="0"/>
        <v>365</v>
      </c>
      <c r="M70">
        <f t="shared" si="2"/>
        <v>30</v>
      </c>
      <c r="N70">
        <f t="shared" si="7"/>
        <v>29</v>
      </c>
      <c r="O70">
        <f t="shared" si="8"/>
        <v>2</v>
      </c>
      <c r="P70" s="16">
        <f t="shared" si="9"/>
        <v>0</v>
      </c>
      <c r="Q70">
        <f t="shared" si="10"/>
        <v>124</v>
      </c>
      <c r="R70" s="8">
        <f t="shared" si="17"/>
        <v>4153.2</v>
      </c>
      <c r="S70" s="8">
        <f t="shared" si="16"/>
        <v>4156.93</v>
      </c>
    </row>
    <row r="71" spans="1:19" ht="13.5" thickBot="1" x14ac:dyDescent="0.25">
      <c r="A71" s="3">
        <f t="shared" si="1"/>
        <v>59</v>
      </c>
      <c r="B71" s="7">
        <f t="shared" si="3"/>
        <v>41457</v>
      </c>
      <c r="C71" s="27">
        <v>2</v>
      </c>
      <c r="D71" s="9">
        <f t="shared" si="11"/>
        <v>3057.02</v>
      </c>
      <c r="E71" s="9">
        <f t="shared" si="12"/>
        <v>1099.9100000000003</v>
      </c>
      <c r="F71" s="9">
        <f t="shared" si="14"/>
        <v>4156.93</v>
      </c>
      <c r="G71" s="9">
        <f t="shared" si="13"/>
        <v>275433.27000000025</v>
      </c>
      <c r="H71" s="28"/>
      <c r="I71">
        <f t="shared" si="4"/>
        <v>2</v>
      </c>
      <c r="J71">
        <f t="shared" si="5"/>
        <v>7</v>
      </c>
      <c r="K71">
        <f t="shared" si="6"/>
        <v>2013</v>
      </c>
      <c r="L71">
        <f t="shared" si="0"/>
        <v>365</v>
      </c>
      <c r="M71">
        <f t="shared" si="2"/>
        <v>31</v>
      </c>
      <c r="N71">
        <f t="shared" si="7"/>
        <v>28</v>
      </c>
      <c r="O71">
        <f t="shared" si="8"/>
        <v>2</v>
      </c>
      <c r="P71" s="16">
        <f t="shared" si="9"/>
        <v>0</v>
      </c>
      <c r="Q71">
        <f t="shared" si="10"/>
        <v>123</v>
      </c>
      <c r="R71" s="8">
        <f t="shared" si="17"/>
        <v>4154.04</v>
      </c>
      <c r="S71" s="8">
        <f t="shared" si="16"/>
        <v>4156.93</v>
      </c>
    </row>
    <row r="72" spans="1:19" ht="13.5" thickBot="1" x14ac:dyDescent="0.25">
      <c r="A72" s="3">
        <f t="shared" si="1"/>
        <v>60</v>
      </c>
      <c r="B72" s="7">
        <f t="shared" si="3"/>
        <v>41488</v>
      </c>
      <c r="C72" s="27">
        <v>2</v>
      </c>
      <c r="D72" s="9">
        <f t="shared" si="11"/>
        <v>3146.35</v>
      </c>
      <c r="E72" s="9">
        <f t="shared" si="12"/>
        <v>1010.5800000000004</v>
      </c>
      <c r="F72" s="9">
        <f t="shared" si="14"/>
        <v>4156.93</v>
      </c>
      <c r="G72" s="9">
        <f t="shared" si="13"/>
        <v>274422.69000000024</v>
      </c>
      <c r="H72" s="28"/>
      <c r="I72">
        <f t="shared" si="4"/>
        <v>2</v>
      </c>
      <c r="J72">
        <f t="shared" si="5"/>
        <v>8</v>
      </c>
      <c r="K72">
        <f t="shared" si="6"/>
        <v>2013</v>
      </c>
      <c r="L72">
        <f t="shared" si="0"/>
        <v>365</v>
      </c>
      <c r="M72">
        <f t="shared" si="2"/>
        <v>31</v>
      </c>
      <c r="N72">
        <f t="shared" si="7"/>
        <v>29</v>
      </c>
      <c r="O72">
        <f t="shared" si="8"/>
        <v>2</v>
      </c>
      <c r="P72" s="16">
        <f t="shared" si="9"/>
        <v>0</v>
      </c>
      <c r="Q72">
        <f t="shared" si="10"/>
        <v>122</v>
      </c>
      <c r="R72" s="8">
        <f t="shared" si="17"/>
        <v>4153.3500000000004</v>
      </c>
      <c r="S72" s="8">
        <f t="shared" si="16"/>
        <v>4156.93</v>
      </c>
    </row>
    <row r="73" spans="1:19" ht="13.5" thickBot="1" x14ac:dyDescent="0.25">
      <c r="A73" s="3">
        <f t="shared" si="1"/>
        <v>61</v>
      </c>
      <c r="B73" s="7">
        <f t="shared" si="3"/>
        <v>41519</v>
      </c>
      <c r="C73" s="27">
        <v>2</v>
      </c>
      <c r="D73" s="9">
        <f t="shared" si="11"/>
        <v>3134.81</v>
      </c>
      <c r="E73" s="9">
        <f t="shared" si="12"/>
        <v>1022.1200000000003</v>
      </c>
      <c r="F73" s="9">
        <f t="shared" si="14"/>
        <v>4156.93</v>
      </c>
      <c r="G73" s="9">
        <f t="shared" si="13"/>
        <v>273400.57000000024</v>
      </c>
      <c r="H73" s="28"/>
      <c r="I73">
        <f t="shared" si="4"/>
        <v>2</v>
      </c>
      <c r="J73">
        <f t="shared" si="5"/>
        <v>9</v>
      </c>
      <c r="K73">
        <f t="shared" si="6"/>
        <v>2013</v>
      </c>
      <c r="L73">
        <f t="shared" si="0"/>
        <v>365</v>
      </c>
      <c r="M73">
        <f t="shared" si="2"/>
        <v>30</v>
      </c>
      <c r="N73">
        <f t="shared" si="7"/>
        <v>29</v>
      </c>
      <c r="O73">
        <f t="shared" si="8"/>
        <v>2</v>
      </c>
      <c r="P73" s="16">
        <f t="shared" si="9"/>
        <v>0</v>
      </c>
      <c r="Q73">
        <f t="shared" si="10"/>
        <v>121</v>
      </c>
      <c r="R73" s="8">
        <f t="shared" si="17"/>
        <v>4154.2</v>
      </c>
      <c r="S73" s="8">
        <f t="shared" si="16"/>
        <v>4156.93</v>
      </c>
    </row>
    <row r="74" spans="1:19" ht="13.5" thickBot="1" x14ac:dyDescent="0.25">
      <c r="A74" s="3">
        <f t="shared" si="1"/>
        <v>62</v>
      </c>
      <c r="B74" s="7">
        <f t="shared" si="3"/>
        <v>41549</v>
      </c>
      <c r="C74" s="27">
        <v>2</v>
      </c>
      <c r="D74" s="9">
        <f t="shared" si="11"/>
        <v>3022.39</v>
      </c>
      <c r="E74" s="9">
        <f t="shared" si="12"/>
        <v>1134.5400000000004</v>
      </c>
      <c r="F74" s="9">
        <f t="shared" si="14"/>
        <v>4156.93</v>
      </c>
      <c r="G74" s="9">
        <f t="shared" si="13"/>
        <v>272266.03000000026</v>
      </c>
      <c r="H74" s="28"/>
      <c r="I74">
        <f t="shared" si="4"/>
        <v>2</v>
      </c>
      <c r="J74">
        <f t="shared" si="5"/>
        <v>10</v>
      </c>
      <c r="K74">
        <f t="shared" si="6"/>
        <v>2013</v>
      </c>
      <c r="L74">
        <f t="shared" si="0"/>
        <v>365</v>
      </c>
      <c r="M74">
        <f t="shared" si="2"/>
        <v>31</v>
      </c>
      <c r="N74">
        <f t="shared" si="7"/>
        <v>28</v>
      </c>
      <c r="O74">
        <f t="shared" si="8"/>
        <v>2</v>
      </c>
      <c r="P74" s="16">
        <f t="shared" si="9"/>
        <v>0</v>
      </c>
      <c r="Q74">
        <f t="shared" si="10"/>
        <v>120</v>
      </c>
      <c r="R74" s="8">
        <f t="shared" si="17"/>
        <v>4155.05</v>
      </c>
      <c r="S74" s="8">
        <f t="shared" si="16"/>
        <v>4156.93</v>
      </c>
    </row>
    <row r="75" spans="1:19" ht="13.5" thickBot="1" x14ac:dyDescent="0.25">
      <c r="A75" s="3">
        <f t="shared" si="1"/>
        <v>63</v>
      </c>
      <c r="B75" s="7">
        <f t="shared" si="3"/>
        <v>41580</v>
      </c>
      <c r="C75" s="27">
        <v>2</v>
      </c>
      <c r="D75" s="9">
        <f t="shared" si="11"/>
        <v>3110.17</v>
      </c>
      <c r="E75" s="9">
        <f t="shared" si="12"/>
        <v>1046.7600000000002</v>
      </c>
      <c r="F75" s="9">
        <f t="shared" si="14"/>
        <v>4156.93</v>
      </c>
      <c r="G75" s="9">
        <f t="shared" si="13"/>
        <v>271219.27000000025</v>
      </c>
      <c r="H75" s="28"/>
      <c r="I75">
        <f t="shared" si="4"/>
        <v>2</v>
      </c>
      <c r="J75">
        <f t="shared" si="5"/>
        <v>11</v>
      </c>
      <c r="K75">
        <f t="shared" si="6"/>
        <v>2013</v>
      </c>
      <c r="L75">
        <f t="shared" si="0"/>
        <v>365</v>
      </c>
      <c r="M75">
        <f t="shared" si="2"/>
        <v>30</v>
      </c>
      <c r="N75">
        <f t="shared" si="7"/>
        <v>29</v>
      </c>
      <c r="O75">
        <f t="shared" si="8"/>
        <v>2</v>
      </c>
      <c r="P75" s="16">
        <f t="shared" si="9"/>
        <v>0</v>
      </c>
      <c r="Q75">
        <f t="shared" si="10"/>
        <v>119</v>
      </c>
      <c r="R75" s="8">
        <f t="shared" si="17"/>
        <v>4154.38</v>
      </c>
      <c r="S75" s="8">
        <f t="shared" si="16"/>
        <v>4156.93</v>
      </c>
    </row>
    <row r="76" spans="1:19" ht="13.5" thickBot="1" x14ac:dyDescent="0.25">
      <c r="A76" s="3">
        <f t="shared" si="1"/>
        <v>64</v>
      </c>
      <c r="B76" s="7">
        <f t="shared" si="3"/>
        <v>41610</v>
      </c>
      <c r="C76" s="27">
        <v>2</v>
      </c>
      <c r="D76" s="9">
        <f t="shared" si="11"/>
        <v>2998.27</v>
      </c>
      <c r="E76" s="9">
        <f t="shared" si="12"/>
        <v>1158.6600000000003</v>
      </c>
      <c r="F76" s="9">
        <f t="shared" si="14"/>
        <v>4156.93</v>
      </c>
      <c r="G76" s="9">
        <f t="shared" si="13"/>
        <v>270060.61000000028</v>
      </c>
      <c r="H76" s="28"/>
      <c r="I76">
        <f t="shared" si="4"/>
        <v>2</v>
      </c>
      <c r="J76">
        <f t="shared" si="5"/>
        <v>12</v>
      </c>
      <c r="K76">
        <f t="shared" si="6"/>
        <v>2013</v>
      </c>
      <c r="L76">
        <f t="shared" ref="L76:L139" si="18">IF(OR(K76=2008,K76=2012,K76=2016,K76=2020,K76=2024,K76=2028),366,365)</f>
        <v>365</v>
      </c>
      <c r="M76">
        <f t="shared" si="2"/>
        <v>31</v>
      </c>
      <c r="N76">
        <f t="shared" si="7"/>
        <v>28</v>
      </c>
      <c r="O76">
        <f t="shared" si="8"/>
        <v>2</v>
      </c>
      <c r="P76" s="16">
        <f t="shared" si="9"/>
        <v>0</v>
      </c>
      <c r="Q76">
        <f t="shared" si="10"/>
        <v>118</v>
      </c>
      <c r="R76" s="8">
        <f t="shared" si="17"/>
        <v>4155.24</v>
      </c>
      <c r="S76" s="8">
        <f t="shared" si="16"/>
        <v>4156.93</v>
      </c>
    </row>
    <row r="77" spans="1:19" ht="13.5" thickBot="1" x14ac:dyDescent="0.25">
      <c r="A77" s="3">
        <f t="shared" ref="A77:A140" si="19">A76+1</f>
        <v>65</v>
      </c>
      <c r="B77" s="7">
        <f t="shared" si="3"/>
        <v>41641</v>
      </c>
      <c r="C77" s="27">
        <v>2</v>
      </c>
      <c r="D77" s="9">
        <f t="shared" si="11"/>
        <v>3084.98</v>
      </c>
      <c r="E77" s="9">
        <f t="shared" si="12"/>
        <v>1071.9500000000003</v>
      </c>
      <c r="F77" s="9">
        <f t="shared" si="14"/>
        <v>4156.93</v>
      </c>
      <c r="G77" s="9">
        <f t="shared" si="13"/>
        <v>268988.66000000027</v>
      </c>
      <c r="H77" s="28"/>
      <c r="I77">
        <f t="shared" si="4"/>
        <v>2</v>
      </c>
      <c r="J77">
        <f t="shared" si="5"/>
        <v>1</v>
      </c>
      <c r="K77">
        <f t="shared" si="6"/>
        <v>2014</v>
      </c>
      <c r="L77">
        <f t="shared" si="18"/>
        <v>365</v>
      </c>
      <c r="M77">
        <f t="shared" ref="M77:M140" si="20">IF(OR(J77=1,J77=3,J77=5,J77=7,J77=8,J77=10,J77=12),31,IF(OR(J77=4,J77=6,J77=9,J77=11),30,IF(L77=365,28,29)))</f>
        <v>31</v>
      </c>
      <c r="N77">
        <f t="shared" si="7"/>
        <v>29</v>
      </c>
      <c r="O77">
        <f t="shared" si="8"/>
        <v>2</v>
      </c>
      <c r="P77" s="16">
        <f t="shared" si="9"/>
        <v>0</v>
      </c>
      <c r="Q77">
        <f t="shared" si="10"/>
        <v>117</v>
      </c>
      <c r="R77" s="8">
        <f t="shared" si="17"/>
        <v>4154.57</v>
      </c>
      <c r="S77" s="8">
        <f t="shared" si="16"/>
        <v>4156.93</v>
      </c>
    </row>
    <row r="78" spans="1:19" ht="13.5" thickBot="1" x14ac:dyDescent="0.25">
      <c r="A78" s="3">
        <f t="shared" si="19"/>
        <v>66</v>
      </c>
      <c r="B78" s="7">
        <f t="shared" ref="B78:B141" si="21">DATE(K78,J78,I78)</f>
        <v>41672</v>
      </c>
      <c r="C78" s="27">
        <v>2</v>
      </c>
      <c r="D78" s="9">
        <f t="shared" si="11"/>
        <v>3072.73</v>
      </c>
      <c r="E78" s="9">
        <f t="shared" si="12"/>
        <v>1084.2000000000003</v>
      </c>
      <c r="F78" s="9">
        <f t="shared" si="14"/>
        <v>4156.93</v>
      </c>
      <c r="G78" s="9">
        <f t="shared" si="13"/>
        <v>267904.46000000025</v>
      </c>
      <c r="H78" s="28"/>
      <c r="I78">
        <f t="shared" ref="I78:I141" si="22">I77</f>
        <v>2</v>
      </c>
      <c r="J78">
        <f t="shared" ref="J78:J141" si="23">IF(J77=12,1,J77+1)</f>
        <v>2</v>
      </c>
      <c r="K78">
        <f t="shared" ref="K78:K141" si="24">IF(J77=12,K77+1,K77)</f>
        <v>2014</v>
      </c>
      <c r="L78">
        <f t="shared" si="18"/>
        <v>365</v>
      </c>
      <c r="M78">
        <f t="shared" si="20"/>
        <v>28</v>
      </c>
      <c r="N78">
        <f t="shared" ref="N78:N141" si="25">M77-I77</f>
        <v>29</v>
      </c>
      <c r="O78">
        <f t="shared" ref="O78:O141" si="26">M77-N78</f>
        <v>2</v>
      </c>
      <c r="P78" s="16">
        <f t="shared" ref="P78:P141" si="27">C78-O78</f>
        <v>0</v>
      </c>
      <c r="Q78">
        <f t="shared" si="10"/>
        <v>116</v>
      </c>
      <c r="R78" s="8">
        <f t="shared" si="17"/>
        <v>4155.43</v>
      </c>
      <c r="S78" s="8">
        <f t="shared" si="16"/>
        <v>4156.93</v>
      </c>
    </row>
    <row r="79" spans="1:19" ht="13.5" thickBot="1" x14ac:dyDescent="0.25">
      <c r="A79" s="3">
        <f t="shared" si="19"/>
        <v>67</v>
      </c>
      <c r="B79" s="7">
        <f t="shared" si="21"/>
        <v>41700</v>
      </c>
      <c r="C79" s="27">
        <v>2</v>
      </c>
      <c r="D79" s="9">
        <f t="shared" si="11"/>
        <v>2764.19</v>
      </c>
      <c r="E79" s="9">
        <f t="shared" si="12"/>
        <v>1392.7400000000002</v>
      </c>
      <c r="F79" s="9">
        <f t="shared" si="14"/>
        <v>4156.93</v>
      </c>
      <c r="G79" s="9">
        <f t="shared" si="13"/>
        <v>266511.72000000026</v>
      </c>
      <c r="H79" s="28"/>
      <c r="I79">
        <f t="shared" si="22"/>
        <v>2</v>
      </c>
      <c r="J79">
        <f t="shared" si="23"/>
        <v>3</v>
      </c>
      <c r="K79">
        <f t="shared" si="24"/>
        <v>2014</v>
      </c>
      <c r="L79">
        <f t="shared" si="18"/>
        <v>365</v>
      </c>
      <c r="M79">
        <f t="shared" si="20"/>
        <v>31</v>
      </c>
      <c r="N79">
        <f t="shared" si="25"/>
        <v>26</v>
      </c>
      <c r="O79">
        <f t="shared" si="26"/>
        <v>2</v>
      </c>
      <c r="P79" s="16">
        <f t="shared" si="27"/>
        <v>0</v>
      </c>
      <c r="Q79">
        <f t="shared" ref="Q79:Q142" si="28">Q78-1</f>
        <v>115</v>
      </c>
      <c r="R79" s="8">
        <f t="shared" si="17"/>
        <v>4156.3100000000004</v>
      </c>
      <c r="S79" s="8">
        <f t="shared" si="16"/>
        <v>4156.93</v>
      </c>
    </row>
    <row r="80" spans="1:19" ht="13.5" thickBot="1" x14ac:dyDescent="0.25">
      <c r="A80" s="3">
        <f t="shared" si="19"/>
        <v>68</v>
      </c>
      <c r="B80" s="7">
        <f t="shared" si="21"/>
        <v>41731</v>
      </c>
      <c r="C80" s="27">
        <v>2</v>
      </c>
      <c r="D80" s="9">
        <f t="shared" ref="D80:D143" si="29">ROUND(G79*($D$2/L79)*(N80-P79)+G79*($D$2/L80)*O80+G78*($D$2/L79)*P79,2)</f>
        <v>3044.44</v>
      </c>
      <c r="E80" s="9">
        <f t="shared" ref="E80:E143" si="30">IF(G79&gt;F79,S80-D80,G79)</f>
        <v>1112.4900000000002</v>
      </c>
      <c r="F80" s="9">
        <f t="shared" si="14"/>
        <v>4156.93</v>
      </c>
      <c r="G80" s="9">
        <f t="shared" ref="G80:G143" si="31">IF(E80&lt;G79,G79-E80-H80,0)</f>
        <v>265399.23000000027</v>
      </c>
      <c r="H80" s="28"/>
      <c r="I80">
        <f t="shared" si="22"/>
        <v>2</v>
      </c>
      <c r="J80">
        <f t="shared" si="23"/>
        <v>4</v>
      </c>
      <c r="K80">
        <f t="shared" si="24"/>
        <v>2014</v>
      </c>
      <c r="L80">
        <f t="shared" si="18"/>
        <v>365</v>
      </c>
      <c r="M80">
        <f t="shared" si="20"/>
        <v>30</v>
      </c>
      <c r="N80">
        <f t="shared" si="25"/>
        <v>29</v>
      </c>
      <c r="O80">
        <f t="shared" si="26"/>
        <v>2</v>
      </c>
      <c r="P80" s="16">
        <f t="shared" si="27"/>
        <v>0</v>
      </c>
      <c r="Q80">
        <f t="shared" si="28"/>
        <v>114</v>
      </c>
      <c r="R80" s="8">
        <f t="shared" si="17"/>
        <v>4152.58</v>
      </c>
      <c r="S80" s="8">
        <f t="shared" si="16"/>
        <v>4156.93</v>
      </c>
    </row>
    <row r="81" spans="1:19" ht="13.5" thickBot="1" x14ac:dyDescent="0.25">
      <c r="A81" s="3">
        <f t="shared" si="19"/>
        <v>69</v>
      </c>
      <c r="B81" s="7">
        <f t="shared" si="21"/>
        <v>41761</v>
      </c>
      <c r="C81" s="27">
        <v>2</v>
      </c>
      <c r="D81" s="9">
        <f t="shared" si="29"/>
        <v>2933.93</v>
      </c>
      <c r="E81" s="9">
        <f t="shared" si="30"/>
        <v>1223.0000000000005</v>
      </c>
      <c r="F81" s="9">
        <f t="shared" ref="F81:F144" si="32">IF(AND(H80&lt;&gt;0,$K$9=1),S81,IF(G80&gt;F80,F80,D81+E81))</f>
        <v>4156.93</v>
      </c>
      <c r="G81" s="9">
        <f t="shared" si="31"/>
        <v>264176.23000000027</v>
      </c>
      <c r="H81" s="28"/>
      <c r="I81">
        <f t="shared" si="22"/>
        <v>2</v>
      </c>
      <c r="J81">
        <f t="shared" si="23"/>
        <v>5</v>
      </c>
      <c r="K81">
        <f t="shared" si="24"/>
        <v>2014</v>
      </c>
      <c r="L81">
        <f t="shared" si="18"/>
        <v>365</v>
      </c>
      <c r="M81">
        <f t="shared" si="20"/>
        <v>31</v>
      </c>
      <c r="N81">
        <f t="shared" si="25"/>
        <v>28</v>
      </c>
      <c r="O81">
        <f t="shared" si="26"/>
        <v>2</v>
      </c>
      <c r="P81" s="16">
        <f t="shared" si="27"/>
        <v>0</v>
      </c>
      <c r="Q81">
        <f t="shared" si="28"/>
        <v>113</v>
      </c>
      <c r="R81" s="8">
        <f t="shared" si="17"/>
        <v>4153.41</v>
      </c>
      <c r="S81" s="8">
        <f t="shared" si="16"/>
        <v>4156.93</v>
      </c>
    </row>
    <row r="82" spans="1:19" ht="13.5" thickBot="1" x14ac:dyDescent="0.25">
      <c r="A82" s="3">
        <f t="shared" si="19"/>
        <v>70</v>
      </c>
      <c r="B82" s="7">
        <f t="shared" si="21"/>
        <v>41792</v>
      </c>
      <c r="C82" s="27">
        <v>2</v>
      </c>
      <c r="D82" s="9">
        <f t="shared" si="29"/>
        <v>3017.76</v>
      </c>
      <c r="E82" s="9">
        <f t="shared" si="30"/>
        <v>1139.17</v>
      </c>
      <c r="F82" s="9">
        <f t="shared" si="32"/>
        <v>4156.93</v>
      </c>
      <c r="G82" s="9">
        <f t="shared" si="31"/>
        <v>263037.06000000029</v>
      </c>
      <c r="H82" s="28"/>
      <c r="I82">
        <f t="shared" si="22"/>
        <v>2</v>
      </c>
      <c r="J82">
        <f t="shared" si="23"/>
        <v>6</v>
      </c>
      <c r="K82">
        <f t="shared" si="24"/>
        <v>2014</v>
      </c>
      <c r="L82">
        <f t="shared" si="18"/>
        <v>365</v>
      </c>
      <c r="M82">
        <f t="shared" si="20"/>
        <v>30</v>
      </c>
      <c r="N82">
        <f t="shared" si="25"/>
        <v>29</v>
      </c>
      <c r="O82">
        <f t="shared" si="26"/>
        <v>2</v>
      </c>
      <c r="P82" s="16">
        <f t="shared" si="27"/>
        <v>0</v>
      </c>
      <c r="Q82">
        <f t="shared" si="28"/>
        <v>112</v>
      </c>
      <c r="R82" s="8">
        <f t="shared" ref="R82:R113" si="33">IF(Q82=0,0,ROUND(G81*(($D$2/12)/(1-POWER(1+$D$2/12,-(Q82)))),2))</f>
        <v>4152.71</v>
      </c>
      <c r="S82" s="8">
        <f t="shared" ref="S82:S145" si="34">IF(AND(H81&lt;&gt;0,$K$9=1),R82,IF(Q82=0,0,S81))</f>
        <v>4156.93</v>
      </c>
    </row>
    <row r="83" spans="1:19" ht="13.5" thickBot="1" x14ac:dyDescent="0.25">
      <c r="A83" s="3">
        <f t="shared" si="19"/>
        <v>71</v>
      </c>
      <c r="B83" s="7">
        <f t="shared" si="21"/>
        <v>41822</v>
      </c>
      <c r="C83" s="27">
        <v>2</v>
      </c>
      <c r="D83" s="9">
        <f t="shared" si="29"/>
        <v>2907.82</v>
      </c>
      <c r="E83" s="9">
        <f t="shared" si="30"/>
        <v>1249.1100000000001</v>
      </c>
      <c r="F83" s="9">
        <f t="shared" si="32"/>
        <v>4156.93</v>
      </c>
      <c r="G83" s="9">
        <f t="shared" si="31"/>
        <v>261787.9500000003</v>
      </c>
      <c r="H83" s="28"/>
      <c r="I83">
        <f t="shared" si="22"/>
        <v>2</v>
      </c>
      <c r="J83">
        <f t="shared" si="23"/>
        <v>7</v>
      </c>
      <c r="K83">
        <f t="shared" si="24"/>
        <v>2014</v>
      </c>
      <c r="L83">
        <f t="shared" si="18"/>
        <v>365</v>
      </c>
      <c r="M83">
        <f t="shared" si="20"/>
        <v>31</v>
      </c>
      <c r="N83">
        <f t="shared" si="25"/>
        <v>28</v>
      </c>
      <c r="O83">
        <f t="shared" si="26"/>
        <v>2</v>
      </c>
      <c r="P83" s="16">
        <f t="shared" si="27"/>
        <v>0</v>
      </c>
      <c r="Q83">
        <f t="shared" si="28"/>
        <v>111</v>
      </c>
      <c r="R83" s="8">
        <f t="shared" si="33"/>
        <v>4153.54</v>
      </c>
      <c r="S83" s="8">
        <f t="shared" si="34"/>
        <v>4156.93</v>
      </c>
    </row>
    <row r="84" spans="1:19" ht="13.5" thickBot="1" x14ac:dyDescent="0.25">
      <c r="A84" s="3">
        <f t="shared" si="19"/>
        <v>72</v>
      </c>
      <c r="B84" s="7">
        <f t="shared" si="21"/>
        <v>41853</v>
      </c>
      <c r="C84" s="27">
        <v>2</v>
      </c>
      <c r="D84" s="9">
        <f t="shared" si="29"/>
        <v>2990.48</v>
      </c>
      <c r="E84" s="9">
        <f t="shared" si="30"/>
        <v>1166.4500000000003</v>
      </c>
      <c r="F84" s="9">
        <f t="shared" si="32"/>
        <v>4156.93</v>
      </c>
      <c r="G84" s="9">
        <f t="shared" si="31"/>
        <v>260621.50000000029</v>
      </c>
      <c r="H84" s="28"/>
      <c r="I84">
        <f t="shared" si="22"/>
        <v>2</v>
      </c>
      <c r="J84">
        <f t="shared" si="23"/>
        <v>8</v>
      </c>
      <c r="K84">
        <f t="shared" si="24"/>
        <v>2014</v>
      </c>
      <c r="L84">
        <f t="shared" si="18"/>
        <v>365</v>
      </c>
      <c r="M84">
        <f t="shared" si="20"/>
        <v>31</v>
      </c>
      <c r="N84">
        <f t="shared" si="25"/>
        <v>29</v>
      </c>
      <c r="O84">
        <f t="shared" si="26"/>
        <v>2</v>
      </c>
      <c r="P84" s="16">
        <f t="shared" si="27"/>
        <v>0</v>
      </c>
      <c r="Q84">
        <f t="shared" si="28"/>
        <v>110</v>
      </c>
      <c r="R84" s="8">
        <f t="shared" si="33"/>
        <v>4152.8500000000004</v>
      </c>
      <c r="S84" s="8">
        <f t="shared" si="34"/>
        <v>4156.93</v>
      </c>
    </row>
    <row r="85" spans="1:19" ht="13.5" thickBot="1" x14ac:dyDescent="0.25">
      <c r="A85" s="3">
        <f t="shared" si="19"/>
        <v>73</v>
      </c>
      <c r="B85" s="7">
        <f t="shared" si="21"/>
        <v>41884</v>
      </c>
      <c r="C85" s="27">
        <v>2</v>
      </c>
      <c r="D85" s="9">
        <f t="shared" si="29"/>
        <v>2977.15</v>
      </c>
      <c r="E85" s="9">
        <f t="shared" si="30"/>
        <v>1179.7800000000002</v>
      </c>
      <c r="F85" s="9">
        <f t="shared" si="32"/>
        <v>4156.93</v>
      </c>
      <c r="G85" s="9">
        <f t="shared" si="31"/>
        <v>259441.72000000029</v>
      </c>
      <c r="H85" s="28"/>
      <c r="I85">
        <f t="shared" si="22"/>
        <v>2</v>
      </c>
      <c r="J85">
        <f t="shared" si="23"/>
        <v>9</v>
      </c>
      <c r="K85">
        <f t="shared" si="24"/>
        <v>2014</v>
      </c>
      <c r="L85">
        <f t="shared" si="18"/>
        <v>365</v>
      </c>
      <c r="M85">
        <f t="shared" si="20"/>
        <v>30</v>
      </c>
      <c r="N85">
        <f t="shared" si="25"/>
        <v>29</v>
      </c>
      <c r="O85">
        <f t="shared" si="26"/>
        <v>2</v>
      </c>
      <c r="P85" s="16">
        <f t="shared" si="27"/>
        <v>0</v>
      </c>
      <c r="Q85">
        <f t="shared" si="28"/>
        <v>109</v>
      </c>
      <c r="R85" s="8">
        <f t="shared" si="33"/>
        <v>4153.68</v>
      </c>
      <c r="S85" s="8">
        <f t="shared" si="34"/>
        <v>4156.93</v>
      </c>
    </row>
    <row r="86" spans="1:19" ht="13.5" thickBot="1" x14ac:dyDescent="0.25">
      <c r="A86" s="3">
        <f t="shared" si="19"/>
        <v>74</v>
      </c>
      <c r="B86" s="7">
        <f t="shared" si="21"/>
        <v>41914</v>
      </c>
      <c r="C86" s="27">
        <v>2</v>
      </c>
      <c r="D86" s="9">
        <f t="shared" si="29"/>
        <v>2868.07</v>
      </c>
      <c r="E86" s="9">
        <f t="shared" si="30"/>
        <v>1288.8600000000001</v>
      </c>
      <c r="F86" s="9">
        <f t="shared" si="32"/>
        <v>4156.93</v>
      </c>
      <c r="G86" s="9">
        <f t="shared" si="31"/>
        <v>258152.86000000031</v>
      </c>
      <c r="H86" s="28"/>
      <c r="I86">
        <f t="shared" si="22"/>
        <v>2</v>
      </c>
      <c r="J86">
        <f t="shared" si="23"/>
        <v>10</v>
      </c>
      <c r="K86">
        <f t="shared" si="24"/>
        <v>2014</v>
      </c>
      <c r="L86">
        <f t="shared" si="18"/>
        <v>365</v>
      </c>
      <c r="M86">
        <f t="shared" si="20"/>
        <v>31</v>
      </c>
      <c r="N86">
        <f t="shared" si="25"/>
        <v>28</v>
      </c>
      <c r="O86">
        <f t="shared" si="26"/>
        <v>2</v>
      </c>
      <c r="P86" s="16">
        <f t="shared" si="27"/>
        <v>0</v>
      </c>
      <c r="Q86">
        <f t="shared" si="28"/>
        <v>108</v>
      </c>
      <c r="R86" s="8">
        <f t="shared" si="33"/>
        <v>4154.5200000000004</v>
      </c>
      <c r="S86" s="8">
        <f t="shared" si="34"/>
        <v>4156.93</v>
      </c>
    </row>
    <row r="87" spans="1:19" ht="13.5" thickBot="1" x14ac:dyDescent="0.25">
      <c r="A87" s="3">
        <f t="shared" si="19"/>
        <v>75</v>
      </c>
      <c r="B87" s="7">
        <f t="shared" si="21"/>
        <v>41945</v>
      </c>
      <c r="C87" s="27">
        <v>2</v>
      </c>
      <c r="D87" s="9">
        <f t="shared" si="29"/>
        <v>2948.95</v>
      </c>
      <c r="E87" s="9">
        <f t="shared" si="30"/>
        <v>1207.9800000000005</v>
      </c>
      <c r="F87" s="9">
        <f t="shared" si="32"/>
        <v>4156.93</v>
      </c>
      <c r="G87" s="9">
        <f t="shared" si="31"/>
        <v>256944.8800000003</v>
      </c>
      <c r="H87" s="28"/>
      <c r="I87">
        <f t="shared" si="22"/>
        <v>2</v>
      </c>
      <c r="J87">
        <f t="shared" si="23"/>
        <v>11</v>
      </c>
      <c r="K87">
        <f t="shared" si="24"/>
        <v>2014</v>
      </c>
      <c r="L87">
        <f t="shared" si="18"/>
        <v>365</v>
      </c>
      <c r="M87">
        <f t="shared" si="20"/>
        <v>30</v>
      </c>
      <c r="N87">
        <f t="shared" si="25"/>
        <v>29</v>
      </c>
      <c r="O87">
        <f t="shared" si="26"/>
        <v>2</v>
      </c>
      <c r="P87" s="16">
        <f t="shared" si="27"/>
        <v>0</v>
      </c>
      <c r="Q87">
        <f t="shared" si="28"/>
        <v>107</v>
      </c>
      <c r="R87" s="8">
        <f t="shared" si="33"/>
        <v>4153.84</v>
      </c>
      <c r="S87" s="8">
        <f t="shared" si="34"/>
        <v>4156.93</v>
      </c>
    </row>
    <row r="88" spans="1:19" ht="13.5" thickBot="1" x14ac:dyDescent="0.25">
      <c r="A88" s="3">
        <f t="shared" si="19"/>
        <v>76</v>
      </c>
      <c r="B88" s="7">
        <f t="shared" si="21"/>
        <v>41975</v>
      </c>
      <c r="C88" s="27">
        <v>2</v>
      </c>
      <c r="D88" s="9">
        <f t="shared" si="29"/>
        <v>2840.47</v>
      </c>
      <c r="E88" s="9">
        <f t="shared" si="30"/>
        <v>1316.4600000000005</v>
      </c>
      <c r="F88" s="9">
        <f t="shared" si="32"/>
        <v>4156.93</v>
      </c>
      <c r="G88" s="9">
        <f t="shared" si="31"/>
        <v>255628.4200000003</v>
      </c>
      <c r="H88" s="28"/>
      <c r="I88">
        <f t="shared" si="22"/>
        <v>2</v>
      </c>
      <c r="J88">
        <f t="shared" si="23"/>
        <v>12</v>
      </c>
      <c r="K88">
        <f t="shared" si="24"/>
        <v>2014</v>
      </c>
      <c r="L88">
        <f t="shared" si="18"/>
        <v>365</v>
      </c>
      <c r="M88">
        <f t="shared" si="20"/>
        <v>31</v>
      </c>
      <c r="N88">
        <f t="shared" si="25"/>
        <v>28</v>
      </c>
      <c r="O88">
        <f t="shared" si="26"/>
        <v>2</v>
      </c>
      <c r="P88" s="16">
        <f t="shared" si="27"/>
        <v>0</v>
      </c>
      <c r="Q88">
        <f t="shared" si="28"/>
        <v>106</v>
      </c>
      <c r="R88" s="8">
        <f t="shared" si="33"/>
        <v>4154.6899999999996</v>
      </c>
      <c r="S88" s="8">
        <f t="shared" si="34"/>
        <v>4156.93</v>
      </c>
    </row>
    <row r="89" spans="1:19" ht="13.5" thickBot="1" x14ac:dyDescent="0.25">
      <c r="A89" s="3">
        <f t="shared" si="19"/>
        <v>77</v>
      </c>
      <c r="B89" s="7">
        <f t="shared" si="21"/>
        <v>42006</v>
      </c>
      <c r="C89" s="27">
        <v>2</v>
      </c>
      <c r="D89" s="9">
        <f t="shared" si="29"/>
        <v>2920.12</v>
      </c>
      <c r="E89" s="9">
        <f t="shared" si="30"/>
        <v>1236.8100000000004</v>
      </c>
      <c r="F89" s="9">
        <f t="shared" si="32"/>
        <v>4156.93</v>
      </c>
      <c r="G89" s="9">
        <f t="shared" si="31"/>
        <v>254391.61000000031</v>
      </c>
      <c r="H89" s="28"/>
      <c r="I89">
        <f t="shared" si="22"/>
        <v>2</v>
      </c>
      <c r="J89">
        <f t="shared" si="23"/>
        <v>1</v>
      </c>
      <c r="K89">
        <f t="shared" si="24"/>
        <v>2015</v>
      </c>
      <c r="L89">
        <f t="shared" si="18"/>
        <v>365</v>
      </c>
      <c r="M89">
        <f t="shared" si="20"/>
        <v>31</v>
      </c>
      <c r="N89">
        <f t="shared" si="25"/>
        <v>29</v>
      </c>
      <c r="O89">
        <f t="shared" si="26"/>
        <v>2</v>
      </c>
      <c r="P89" s="16">
        <f t="shared" si="27"/>
        <v>0</v>
      </c>
      <c r="Q89">
        <f t="shared" si="28"/>
        <v>105</v>
      </c>
      <c r="R89" s="8">
        <f t="shared" si="33"/>
        <v>4154.01</v>
      </c>
      <c r="S89" s="8">
        <f t="shared" si="34"/>
        <v>4156.93</v>
      </c>
    </row>
    <row r="90" spans="1:19" ht="13.5" thickBot="1" x14ac:dyDescent="0.25">
      <c r="A90" s="3">
        <f t="shared" si="19"/>
        <v>78</v>
      </c>
      <c r="B90" s="7">
        <f t="shared" si="21"/>
        <v>42037</v>
      </c>
      <c r="C90" s="27">
        <v>2</v>
      </c>
      <c r="D90" s="9">
        <f t="shared" si="29"/>
        <v>2905.99</v>
      </c>
      <c r="E90" s="9">
        <f t="shared" si="30"/>
        <v>1250.9400000000005</v>
      </c>
      <c r="F90" s="9">
        <f t="shared" si="32"/>
        <v>4156.93</v>
      </c>
      <c r="G90" s="9">
        <f t="shared" si="31"/>
        <v>253140.6700000003</v>
      </c>
      <c r="H90" s="28"/>
      <c r="I90">
        <f t="shared" si="22"/>
        <v>2</v>
      </c>
      <c r="J90">
        <f t="shared" si="23"/>
        <v>2</v>
      </c>
      <c r="K90">
        <f t="shared" si="24"/>
        <v>2015</v>
      </c>
      <c r="L90">
        <f t="shared" si="18"/>
        <v>365</v>
      </c>
      <c r="M90">
        <f t="shared" si="20"/>
        <v>28</v>
      </c>
      <c r="N90">
        <f t="shared" si="25"/>
        <v>29</v>
      </c>
      <c r="O90">
        <f t="shared" si="26"/>
        <v>2</v>
      </c>
      <c r="P90" s="16">
        <f t="shared" si="27"/>
        <v>0</v>
      </c>
      <c r="Q90">
        <f t="shared" si="28"/>
        <v>104</v>
      </c>
      <c r="R90" s="8">
        <f t="shared" si="33"/>
        <v>4154.8599999999997</v>
      </c>
      <c r="S90" s="8">
        <f t="shared" si="34"/>
        <v>4156.93</v>
      </c>
    </row>
    <row r="91" spans="1:19" ht="13.5" thickBot="1" x14ac:dyDescent="0.25">
      <c r="A91" s="3">
        <f t="shared" si="19"/>
        <v>79</v>
      </c>
      <c r="B91" s="7">
        <f t="shared" si="21"/>
        <v>42065</v>
      </c>
      <c r="C91" s="27">
        <v>2</v>
      </c>
      <c r="D91" s="9">
        <f t="shared" si="29"/>
        <v>2611.86</v>
      </c>
      <c r="E91" s="9">
        <f t="shared" si="30"/>
        <v>1545.0700000000002</v>
      </c>
      <c r="F91" s="9">
        <f t="shared" si="32"/>
        <v>4156.93</v>
      </c>
      <c r="G91" s="9">
        <f t="shared" si="31"/>
        <v>251595.6000000003</v>
      </c>
      <c r="H91" s="28"/>
      <c r="I91">
        <f t="shared" si="22"/>
        <v>2</v>
      </c>
      <c r="J91">
        <f t="shared" si="23"/>
        <v>3</v>
      </c>
      <c r="K91">
        <f t="shared" si="24"/>
        <v>2015</v>
      </c>
      <c r="L91">
        <f t="shared" si="18"/>
        <v>365</v>
      </c>
      <c r="M91">
        <f t="shared" si="20"/>
        <v>31</v>
      </c>
      <c r="N91">
        <f t="shared" si="25"/>
        <v>26</v>
      </c>
      <c r="O91">
        <f t="shared" si="26"/>
        <v>2</v>
      </c>
      <c r="P91" s="16">
        <f t="shared" si="27"/>
        <v>0</v>
      </c>
      <c r="Q91">
        <f t="shared" si="28"/>
        <v>103</v>
      </c>
      <c r="R91" s="8">
        <f t="shared" si="33"/>
        <v>4155.7299999999996</v>
      </c>
      <c r="S91" s="8">
        <f t="shared" si="34"/>
        <v>4156.93</v>
      </c>
    </row>
    <row r="92" spans="1:19" ht="13.5" thickBot="1" x14ac:dyDescent="0.25">
      <c r="A92" s="3">
        <f t="shared" si="19"/>
        <v>80</v>
      </c>
      <c r="B92" s="7">
        <f t="shared" si="21"/>
        <v>42096</v>
      </c>
      <c r="C92" s="27">
        <v>2</v>
      </c>
      <c r="D92" s="9">
        <f t="shared" si="29"/>
        <v>2874.05</v>
      </c>
      <c r="E92" s="9">
        <f t="shared" si="30"/>
        <v>1282.8800000000001</v>
      </c>
      <c r="F92" s="9">
        <f t="shared" si="32"/>
        <v>4156.93</v>
      </c>
      <c r="G92" s="9">
        <f t="shared" si="31"/>
        <v>250312.72000000029</v>
      </c>
      <c r="H92" s="28"/>
      <c r="I92">
        <f t="shared" si="22"/>
        <v>2</v>
      </c>
      <c r="J92">
        <f t="shared" si="23"/>
        <v>4</v>
      </c>
      <c r="K92">
        <f t="shared" si="24"/>
        <v>2015</v>
      </c>
      <c r="L92">
        <f t="shared" si="18"/>
        <v>365</v>
      </c>
      <c r="M92">
        <f t="shared" si="20"/>
        <v>30</v>
      </c>
      <c r="N92">
        <f t="shared" si="25"/>
        <v>29</v>
      </c>
      <c r="O92">
        <f t="shared" si="26"/>
        <v>2</v>
      </c>
      <c r="P92" s="16">
        <f t="shared" si="27"/>
        <v>0</v>
      </c>
      <c r="Q92">
        <f t="shared" si="28"/>
        <v>102</v>
      </c>
      <c r="R92" s="8">
        <f t="shared" si="33"/>
        <v>4151.99</v>
      </c>
      <c r="S92" s="8">
        <f t="shared" si="34"/>
        <v>4156.93</v>
      </c>
    </row>
    <row r="93" spans="1:19" ht="13.5" thickBot="1" x14ac:dyDescent="0.25">
      <c r="A93" s="3">
        <f t="shared" si="19"/>
        <v>81</v>
      </c>
      <c r="B93" s="7">
        <f t="shared" si="21"/>
        <v>42126</v>
      </c>
      <c r="C93" s="27">
        <v>2</v>
      </c>
      <c r="D93" s="9">
        <f t="shared" si="29"/>
        <v>2767.16</v>
      </c>
      <c r="E93" s="9">
        <f t="shared" si="30"/>
        <v>1389.7700000000004</v>
      </c>
      <c r="F93" s="9">
        <f t="shared" si="32"/>
        <v>4156.93</v>
      </c>
      <c r="G93" s="9">
        <f t="shared" si="31"/>
        <v>248922.9500000003</v>
      </c>
      <c r="H93" s="28"/>
      <c r="I93">
        <f t="shared" si="22"/>
        <v>2</v>
      </c>
      <c r="J93">
        <f t="shared" si="23"/>
        <v>5</v>
      </c>
      <c r="K93">
        <f t="shared" si="24"/>
        <v>2015</v>
      </c>
      <c r="L93">
        <f t="shared" si="18"/>
        <v>365</v>
      </c>
      <c r="M93">
        <f t="shared" si="20"/>
        <v>31</v>
      </c>
      <c r="N93">
        <f t="shared" si="25"/>
        <v>28</v>
      </c>
      <c r="O93">
        <f t="shared" si="26"/>
        <v>2</v>
      </c>
      <c r="P93" s="16">
        <f t="shared" si="27"/>
        <v>0</v>
      </c>
      <c r="Q93">
        <f t="shared" si="28"/>
        <v>101</v>
      </c>
      <c r="R93" s="8">
        <f t="shared" si="33"/>
        <v>4152.8</v>
      </c>
      <c r="S93" s="8">
        <f t="shared" si="34"/>
        <v>4156.93</v>
      </c>
    </row>
    <row r="94" spans="1:19" ht="13.5" thickBot="1" x14ac:dyDescent="0.25">
      <c r="A94" s="3">
        <f t="shared" si="19"/>
        <v>82</v>
      </c>
      <c r="B94" s="7">
        <f t="shared" si="21"/>
        <v>42157</v>
      </c>
      <c r="C94" s="27">
        <v>2</v>
      </c>
      <c r="D94" s="9">
        <f t="shared" si="29"/>
        <v>2843.52</v>
      </c>
      <c r="E94" s="9">
        <f t="shared" si="30"/>
        <v>1313.4100000000003</v>
      </c>
      <c r="F94" s="9">
        <f t="shared" si="32"/>
        <v>4156.93</v>
      </c>
      <c r="G94" s="9">
        <f t="shared" si="31"/>
        <v>247609.5400000003</v>
      </c>
      <c r="H94" s="28"/>
      <c r="I94">
        <f t="shared" si="22"/>
        <v>2</v>
      </c>
      <c r="J94">
        <f t="shared" si="23"/>
        <v>6</v>
      </c>
      <c r="K94">
        <f t="shared" si="24"/>
        <v>2015</v>
      </c>
      <c r="L94">
        <f t="shared" si="18"/>
        <v>365</v>
      </c>
      <c r="M94">
        <f t="shared" si="20"/>
        <v>30</v>
      </c>
      <c r="N94">
        <f t="shared" si="25"/>
        <v>29</v>
      </c>
      <c r="O94">
        <f t="shared" si="26"/>
        <v>2</v>
      </c>
      <c r="P94" s="16">
        <f t="shared" si="27"/>
        <v>0</v>
      </c>
      <c r="Q94">
        <f t="shared" si="28"/>
        <v>100</v>
      </c>
      <c r="R94" s="8">
        <f t="shared" si="33"/>
        <v>4152.09</v>
      </c>
      <c r="S94" s="8">
        <f t="shared" si="34"/>
        <v>4156.93</v>
      </c>
    </row>
    <row r="95" spans="1:19" ht="13.5" thickBot="1" x14ac:dyDescent="0.25">
      <c r="A95" s="3">
        <f t="shared" si="19"/>
        <v>83</v>
      </c>
      <c r="B95" s="7">
        <f t="shared" si="21"/>
        <v>42187</v>
      </c>
      <c r="C95" s="27">
        <v>2</v>
      </c>
      <c r="D95" s="9">
        <f t="shared" si="29"/>
        <v>2737.27</v>
      </c>
      <c r="E95" s="9">
        <f t="shared" si="30"/>
        <v>1419.6600000000003</v>
      </c>
      <c r="F95" s="9">
        <f t="shared" si="32"/>
        <v>4156.93</v>
      </c>
      <c r="G95" s="9">
        <f t="shared" si="31"/>
        <v>246189.8800000003</v>
      </c>
      <c r="H95" s="28"/>
      <c r="I95">
        <f t="shared" si="22"/>
        <v>2</v>
      </c>
      <c r="J95">
        <f t="shared" si="23"/>
        <v>7</v>
      </c>
      <c r="K95">
        <f t="shared" si="24"/>
        <v>2015</v>
      </c>
      <c r="L95">
        <f t="shared" si="18"/>
        <v>365</v>
      </c>
      <c r="M95">
        <f t="shared" si="20"/>
        <v>31</v>
      </c>
      <c r="N95">
        <f t="shared" si="25"/>
        <v>28</v>
      </c>
      <c r="O95">
        <f t="shared" si="26"/>
        <v>2</v>
      </c>
      <c r="P95" s="16">
        <f t="shared" si="27"/>
        <v>0</v>
      </c>
      <c r="Q95">
        <f t="shared" si="28"/>
        <v>99</v>
      </c>
      <c r="R95" s="8">
        <f t="shared" si="33"/>
        <v>4152.91</v>
      </c>
      <c r="S95" s="8">
        <f t="shared" si="34"/>
        <v>4156.93</v>
      </c>
    </row>
    <row r="96" spans="1:19" ht="13.5" thickBot="1" x14ac:dyDescent="0.25">
      <c r="A96" s="3">
        <f t="shared" si="19"/>
        <v>84</v>
      </c>
      <c r="B96" s="7">
        <f t="shared" si="21"/>
        <v>42218</v>
      </c>
      <c r="C96" s="27">
        <v>2</v>
      </c>
      <c r="D96" s="9">
        <f t="shared" si="29"/>
        <v>2812.3</v>
      </c>
      <c r="E96" s="9">
        <f t="shared" si="30"/>
        <v>1344.63</v>
      </c>
      <c r="F96" s="9">
        <f t="shared" si="32"/>
        <v>4156.93</v>
      </c>
      <c r="G96" s="9">
        <f t="shared" si="31"/>
        <v>244845.25000000029</v>
      </c>
      <c r="H96" s="28"/>
      <c r="I96">
        <f t="shared" si="22"/>
        <v>2</v>
      </c>
      <c r="J96">
        <f t="shared" si="23"/>
        <v>8</v>
      </c>
      <c r="K96">
        <f t="shared" si="24"/>
        <v>2015</v>
      </c>
      <c r="L96">
        <f t="shared" si="18"/>
        <v>365</v>
      </c>
      <c r="M96">
        <f t="shared" si="20"/>
        <v>31</v>
      </c>
      <c r="N96">
        <f t="shared" si="25"/>
        <v>29</v>
      </c>
      <c r="O96">
        <f t="shared" si="26"/>
        <v>2</v>
      </c>
      <c r="P96" s="16">
        <f t="shared" si="27"/>
        <v>0</v>
      </c>
      <c r="Q96">
        <f t="shared" si="28"/>
        <v>98</v>
      </c>
      <c r="R96" s="8">
        <f t="shared" si="33"/>
        <v>4152.2</v>
      </c>
      <c r="S96" s="8">
        <f t="shared" si="34"/>
        <v>4156.93</v>
      </c>
    </row>
    <row r="97" spans="1:19" ht="13.5" thickBot="1" x14ac:dyDescent="0.25">
      <c r="A97" s="3">
        <f t="shared" si="19"/>
        <v>85</v>
      </c>
      <c r="B97" s="7">
        <f t="shared" si="21"/>
        <v>42249</v>
      </c>
      <c r="C97" s="27">
        <v>2</v>
      </c>
      <c r="D97" s="9">
        <f t="shared" si="29"/>
        <v>2796.94</v>
      </c>
      <c r="E97" s="9">
        <f t="shared" si="30"/>
        <v>1359.9900000000002</v>
      </c>
      <c r="F97" s="9">
        <f t="shared" si="32"/>
        <v>4156.93</v>
      </c>
      <c r="G97" s="9">
        <f t="shared" si="31"/>
        <v>243485.2600000003</v>
      </c>
      <c r="H97" s="28"/>
      <c r="I97">
        <f t="shared" si="22"/>
        <v>2</v>
      </c>
      <c r="J97">
        <f t="shared" si="23"/>
        <v>9</v>
      </c>
      <c r="K97">
        <f t="shared" si="24"/>
        <v>2015</v>
      </c>
      <c r="L97">
        <f t="shared" si="18"/>
        <v>365</v>
      </c>
      <c r="M97">
        <f t="shared" si="20"/>
        <v>30</v>
      </c>
      <c r="N97">
        <f t="shared" si="25"/>
        <v>29</v>
      </c>
      <c r="O97">
        <f t="shared" si="26"/>
        <v>2</v>
      </c>
      <c r="P97" s="16">
        <f t="shared" si="27"/>
        <v>0</v>
      </c>
      <c r="Q97">
        <f t="shared" si="28"/>
        <v>97</v>
      </c>
      <c r="R97" s="8">
        <f t="shared" si="33"/>
        <v>4153.0200000000004</v>
      </c>
      <c r="S97" s="8">
        <f t="shared" si="34"/>
        <v>4156.93</v>
      </c>
    </row>
    <row r="98" spans="1:19" ht="13.5" thickBot="1" x14ac:dyDescent="0.25">
      <c r="A98" s="3">
        <f t="shared" si="19"/>
        <v>86</v>
      </c>
      <c r="B98" s="7">
        <f t="shared" si="21"/>
        <v>42279</v>
      </c>
      <c r="C98" s="27">
        <v>2</v>
      </c>
      <c r="D98" s="9">
        <f t="shared" si="29"/>
        <v>2691.68</v>
      </c>
      <c r="E98" s="9">
        <f t="shared" si="30"/>
        <v>1465.2500000000005</v>
      </c>
      <c r="F98" s="9">
        <f t="shared" si="32"/>
        <v>4156.93</v>
      </c>
      <c r="G98" s="9">
        <f t="shared" si="31"/>
        <v>242020.0100000003</v>
      </c>
      <c r="H98" s="28"/>
      <c r="I98">
        <f t="shared" si="22"/>
        <v>2</v>
      </c>
      <c r="J98">
        <f t="shared" si="23"/>
        <v>10</v>
      </c>
      <c r="K98">
        <f t="shared" si="24"/>
        <v>2015</v>
      </c>
      <c r="L98">
        <f t="shared" si="18"/>
        <v>365</v>
      </c>
      <c r="M98">
        <f t="shared" si="20"/>
        <v>31</v>
      </c>
      <c r="N98">
        <f t="shared" si="25"/>
        <v>28</v>
      </c>
      <c r="O98">
        <f t="shared" si="26"/>
        <v>2</v>
      </c>
      <c r="P98" s="16">
        <f t="shared" si="27"/>
        <v>0</v>
      </c>
      <c r="Q98">
        <f t="shared" si="28"/>
        <v>96</v>
      </c>
      <c r="R98" s="8">
        <f t="shared" si="33"/>
        <v>4153.8500000000004</v>
      </c>
      <c r="S98" s="8">
        <f t="shared" si="34"/>
        <v>4156.93</v>
      </c>
    </row>
    <row r="99" spans="1:19" ht="13.5" thickBot="1" x14ac:dyDescent="0.25">
      <c r="A99" s="3">
        <f t="shared" si="19"/>
        <v>87</v>
      </c>
      <c r="B99" s="7">
        <f t="shared" si="21"/>
        <v>42310</v>
      </c>
      <c r="C99" s="27">
        <v>2</v>
      </c>
      <c r="D99" s="9">
        <f t="shared" si="29"/>
        <v>2764.66</v>
      </c>
      <c r="E99" s="9">
        <f t="shared" si="30"/>
        <v>1392.2700000000004</v>
      </c>
      <c r="F99" s="9">
        <f t="shared" si="32"/>
        <v>4156.93</v>
      </c>
      <c r="G99" s="9">
        <f t="shared" si="31"/>
        <v>240627.74000000031</v>
      </c>
      <c r="H99" s="28"/>
      <c r="I99">
        <f t="shared" si="22"/>
        <v>2</v>
      </c>
      <c r="J99">
        <f t="shared" si="23"/>
        <v>11</v>
      </c>
      <c r="K99">
        <f t="shared" si="24"/>
        <v>2015</v>
      </c>
      <c r="L99">
        <f t="shared" si="18"/>
        <v>365</v>
      </c>
      <c r="M99">
        <f t="shared" si="20"/>
        <v>30</v>
      </c>
      <c r="N99">
        <f t="shared" si="25"/>
        <v>29</v>
      </c>
      <c r="O99">
        <f t="shared" si="26"/>
        <v>2</v>
      </c>
      <c r="P99" s="16">
        <f t="shared" si="27"/>
        <v>0</v>
      </c>
      <c r="Q99">
        <f t="shared" si="28"/>
        <v>95</v>
      </c>
      <c r="R99" s="8">
        <f t="shared" si="33"/>
        <v>4153.1499999999996</v>
      </c>
      <c r="S99" s="8">
        <f t="shared" si="34"/>
        <v>4156.93</v>
      </c>
    </row>
    <row r="100" spans="1:19" ht="13.5" thickBot="1" x14ac:dyDescent="0.25">
      <c r="A100" s="3">
        <f t="shared" si="19"/>
        <v>88</v>
      </c>
      <c r="B100" s="7">
        <f t="shared" si="21"/>
        <v>42340</v>
      </c>
      <c r="C100" s="27">
        <v>2</v>
      </c>
      <c r="D100" s="9">
        <f t="shared" si="29"/>
        <v>2660.09</v>
      </c>
      <c r="E100" s="9">
        <f t="shared" si="30"/>
        <v>1496.8400000000001</v>
      </c>
      <c r="F100" s="9">
        <f t="shared" si="32"/>
        <v>4156.93</v>
      </c>
      <c r="G100" s="9">
        <f t="shared" si="31"/>
        <v>239130.90000000031</v>
      </c>
      <c r="H100" s="28"/>
      <c r="I100">
        <f t="shared" si="22"/>
        <v>2</v>
      </c>
      <c r="J100">
        <f t="shared" si="23"/>
        <v>12</v>
      </c>
      <c r="K100">
        <f t="shared" si="24"/>
        <v>2015</v>
      </c>
      <c r="L100">
        <f t="shared" si="18"/>
        <v>365</v>
      </c>
      <c r="M100">
        <f t="shared" si="20"/>
        <v>31</v>
      </c>
      <c r="N100">
        <f t="shared" si="25"/>
        <v>28</v>
      </c>
      <c r="O100">
        <f t="shared" si="26"/>
        <v>2</v>
      </c>
      <c r="P100" s="16">
        <f t="shared" si="27"/>
        <v>0</v>
      </c>
      <c r="Q100">
        <f t="shared" si="28"/>
        <v>94</v>
      </c>
      <c r="R100" s="8">
        <f t="shared" si="33"/>
        <v>4153.99</v>
      </c>
      <c r="S100" s="8">
        <f t="shared" si="34"/>
        <v>4156.93</v>
      </c>
    </row>
    <row r="101" spans="1:19" ht="13.5" thickBot="1" x14ac:dyDescent="0.25">
      <c r="A101" s="3">
        <f t="shared" si="19"/>
        <v>89</v>
      </c>
      <c r="B101" s="7">
        <f t="shared" si="21"/>
        <v>42371</v>
      </c>
      <c r="C101" s="27">
        <v>2</v>
      </c>
      <c r="D101" s="9">
        <f t="shared" si="29"/>
        <v>2731.18</v>
      </c>
      <c r="E101" s="9">
        <f t="shared" si="30"/>
        <v>1425.7500000000005</v>
      </c>
      <c r="F101" s="9">
        <f t="shared" si="32"/>
        <v>4156.93</v>
      </c>
      <c r="G101" s="9">
        <f t="shared" si="31"/>
        <v>237705.15000000031</v>
      </c>
      <c r="H101" s="28"/>
      <c r="I101">
        <f t="shared" si="22"/>
        <v>2</v>
      </c>
      <c r="J101">
        <f t="shared" si="23"/>
        <v>1</v>
      </c>
      <c r="K101">
        <f t="shared" si="24"/>
        <v>2016</v>
      </c>
      <c r="L101">
        <f t="shared" si="18"/>
        <v>366</v>
      </c>
      <c r="M101">
        <f t="shared" si="20"/>
        <v>31</v>
      </c>
      <c r="N101">
        <f t="shared" si="25"/>
        <v>29</v>
      </c>
      <c r="O101">
        <f t="shared" si="26"/>
        <v>2</v>
      </c>
      <c r="P101" s="16">
        <f t="shared" si="27"/>
        <v>0</v>
      </c>
      <c r="Q101">
        <f t="shared" si="28"/>
        <v>93</v>
      </c>
      <c r="R101" s="8">
        <f t="shared" si="33"/>
        <v>4153.29</v>
      </c>
      <c r="S101" s="8">
        <f t="shared" si="34"/>
        <v>4156.93</v>
      </c>
    </row>
    <row r="102" spans="1:19" ht="13.5" thickBot="1" x14ac:dyDescent="0.25">
      <c r="A102" s="3">
        <f t="shared" si="19"/>
        <v>90</v>
      </c>
      <c r="B102" s="7">
        <f t="shared" si="21"/>
        <v>42402</v>
      </c>
      <c r="C102" s="27">
        <v>2</v>
      </c>
      <c r="D102" s="9">
        <f t="shared" si="29"/>
        <v>2707.96</v>
      </c>
      <c r="E102" s="9">
        <f t="shared" si="30"/>
        <v>1448.9700000000003</v>
      </c>
      <c r="F102" s="9">
        <f t="shared" si="32"/>
        <v>4156.93</v>
      </c>
      <c r="G102" s="9">
        <f t="shared" si="31"/>
        <v>236256.18000000031</v>
      </c>
      <c r="H102" s="28"/>
      <c r="I102">
        <f t="shared" si="22"/>
        <v>2</v>
      </c>
      <c r="J102">
        <f t="shared" si="23"/>
        <v>2</v>
      </c>
      <c r="K102">
        <f t="shared" si="24"/>
        <v>2016</v>
      </c>
      <c r="L102">
        <f t="shared" si="18"/>
        <v>366</v>
      </c>
      <c r="M102">
        <f t="shared" si="20"/>
        <v>29</v>
      </c>
      <c r="N102">
        <f t="shared" si="25"/>
        <v>29</v>
      </c>
      <c r="O102">
        <f t="shared" si="26"/>
        <v>2</v>
      </c>
      <c r="P102" s="16">
        <f t="shared" si="27"/>
        <v>0</v>
      </c>
      <c r="Q102">
        <f t="shared" si="28"/>
        <v>92</v>
      </c>
      <c r="R102" s="8">
        <f t="shared" si="33"/>
        <v>4154.12</v>
      </c>
      <c r="S102" s="8">
        <f t="shared" si="34"/>
        <v>4156.93</v>
      </c>
    </row>
    <row r="103" spans="1:19" ht="13.5" thickBot="1" x14ac:dyDescent="0.25">
      <c r="A103" s="3">
        <f t="shared" si="19"/>
        <v>91</v>
      </c>
      <c r="B103" s="7">
        <f t="shared" si="21"/>
        <v>42431</v>
      </c>
      <c r="C103" s="27">
        <v>2</v>
      </c>
      <c r="D103" s="9">
        <f t="shared" si="29"/>
        <v>2517.81</v>
      </c>
      <c r="E103" s="9">
        <f t="shared" si="30"/>
        <v>1639.1200000000003</v>
      </c>
      <c r="F103" s="9">
        <f t="shared" si="32"/>
        <v>4156.93</v>
      </c>
      <c r="G103" s="9">
        <f t="shared" si="31"/>
        <v>234617.06000000032</v>
      </c>
      <c r="H103" s="28"/>
      <c r="I103">
        <f t="shared" si="22"/>
        <v>2</v>
      </c>
      <c r="J103">
        <f t="shared" si="23"/>
        <v>3</v>
      </c>
      <c r="K103">
        <f t="shared" si="24"/>
        <v>2016</v>
      </c>
      <c r="L103">
        <f t="shared" si="18"/>
        <v>366</v>
      </c>
      <c r="M103">
        <f t="shared" si="20"/>
        <v>31</v>
      </c>
      <c r="N103">
        <f t="shared" si="25"/>
        <v>27</v>
      </c>
      <c r="O103">
        <f t="shared" si="26"/>
        <v>2</v>
      </c>
      <c r="P103" s="16">
        <f t="shared" si="27"/>
        <v>0</v>
      </c>
      <c r="Q103">
        <f t="shared" si="28"/>
        <v>91</v>
      </c>
      <c r="R103" s="8">
        <f t="shared" si="33"/>
        <v>4154.84</v>
      </c>
      <c r="S103" s="8">
        <f t="shared" si="34"/>
        <v>4156.93</v>
      </c>
    </row>
    <row r="104" spans="1:19" ht="13.5" thickBot="1" x14ac:dyDescent="0.25">
      <c r="A104" s="3">
        <f t="shared" si="19"/>
        <v>92</v>
      </c>
      <c r="B104" s="7">
        <f t="shared" si="21"/>
        <v>42462</v>
      </c>
      <c r="C104" s="27">
        <v>2</v>
      </c>
      <c r="D104" s="9">
        <f t="shared" si="29"/>
        <v>2672.78</v>
      </c>
      <c r="E104" s="9">
        <f t="shared" si="30"/>
        <v>1484.15</v>
      </c>
      <c r="F104" s="9">
        <f t="shared" si="32"/>
        <v>4156.93</v>
      </c>
      <c r="G104" s="9">
        <f t="shared" si="31"/>
        <v>233132.91000000032</v>
      </c>
      <c r="H104" s="28"/>
      <c r="I104">
        <f t="shared" si="22"/>
        <v>2</v>
      </c>
      <c r="J104">
        <f t="shared" si="23"/>
        <v>4</v>
      </c>
      <c r="K104">
        <f t="shared" si="24"/>
        <v>2016</v>
      </c>
      <c r="L104">
        <f t="shared" si="18"/>
        <v>366</v>
      </c>
      <c r="M104">
        <f t="shared" si="20"/>
        <v>30</v>
      </c>
      <c r="N104">
        <f t="shared" si="25"/>
        <v>29</v>
      </c>
      <c r="O104">
        <f t="shared" si="26"/>
        <v>2</v>
      </c>
      <c r="P104" s="16">
        <f t="shared" si="27"/>
        <v>0</v>
      </c>
      <c r="Q104">
        <f t="shared" si="28"/>
        <v>90</v>
      </c>
      <c r="R104" s="8">
        <f t="shared" si="33"/>
        <v>4152.5</v>
      </c>
      <c r="S104" s="8">
        <f t="shared" si="34"/>
        <v>4156.93</v>
      </c>
    </row>
    <row r="105" spans="1:19" ht="13.5" thickBot="1" x14ac:dyDescent="0.25">
      <c r="A105" s="3">
        <f t="shared" si="19"/>
        <v>93</v>
      </c>
      <c r="B105" s="7">
        <f t="shared" si="21"/>
        <v>42492</v>
      </c>
      <c r="C105" s="27">
        <v>2</v>
      </c>
      <c r="D105" s="9">
        <f t="shared" si="29"/>
        <v>2570.19</v>
      </c>
      <c r="E105" s="9">
        <f t="shared" si="30"/>
        <v>1586.7400000000002</v>
      </c>
      <c r="F105" s="9">
        <f t="shared" si="32"/>
        <v>4156.93</v>
      </c>
      <c r="G105" s="9">
        <f t="shared" si="31"/>
        <v>231546.17000000033</v>
      </c>
      <c r="H105" s="28"/>
      <c r="I105">
        <f t="shared" si="22"/>
        <v>2</v>
      </c>
      <c r="J105">
        <f t="shared" si="23"/>
        <v>5</v>
      </c>
      <c r="K105">
        <f t="shared" si="24"/>
        <v>2016</v>
      </c>
      <c r="L105">
        <f t="shared" si="18"/>
        <v>366</v>
      </c>
      <c r="M105">
        <f t="shared" si="20"/>
        <v>31</v>
      </c>
      <c r="N105">
        <f t="shared" si="25"/>
        <v>28</v>
      </c>
      <c r="O105">
        <f t="shared" si="26"/>
        <v>2</v>
      </c>
      <c r="P105" s="16">
        <f t="shared" si="27"/>
        <v>0</v>
      </c>
      <c r="Q105">
        <f t="shared" si="28"/>
        <v>89</v>
      </c>
      <c r="R105" s="8">
        <f t="shared" si="33"/>
        <v>4153.1899999999996</v>
      </c>
      <c r="S105" s="8">
        <f t="shared" si="34"/>
        <v>4156.93</v>
      </c>
    </row>
    <row r="106" spans="1:19" ht="13.5" thickBot="1" x14ac:dyDescent="0.25">
      <c r="A106" s="3">
        <f t="shared" si="19"/>
        <v>94</v>
      </c>
      <c r="B106" s="7">
        <f t="shared" si="21"/>
        <v>42523</v>
      </c>
      <c r="C106" s="27">
        <v>2</v>
      </c>
      <c r="D106" s="9">
        <f t="shared" si="29"/>
        <v>2637.79</v>
      </c>
      <c r="E106" s="9">
        <f t="shared" si="30"/>
        <v>1519.1400000000003</v>
      </c>
      <c r="F106" s="9">
        <f t="shared" si="32"/>
        <v>4156.93</v>
      </c>
      <c r="G106" s="9">
        <f t="shared" si="31"/>
        <v>230027.03000000032</v>
      </c>
      <c r="H106" s="28"/>
      <c r="I106">
        <f t="shared" si="22"/>
        <v>2</v>
      </c>
      <c r="J106">
        <f t="shared" si="23"/>
        <v>6</v>
      </c>
      <c r="K106">
        <f t="shared" si="24"/>
        <v>2016</v>
      </c>
      <c r="L106">
        <f t="shared" si="18"/>
        <v>366</v>
      </c>
      <c r="M106">
        <f t="shared" si="20"/>
        <v>30</v>
      </c>
      <c r="N106">
        <f t="shared" si="25"/>
        <v>29</v>
      </c>
      <c r="O106">
        <f t="shared" si="26"/>
        <v>2</v>
      </c>
      <c r="P106" s="16">
        <f t="shared" si="27"/>
        <v>0</v>
      </c>
      <c r="Q106">
        <f t="shared" si="28"/>
        <v>88</v>
      </c>
      <c r="R106" s="8">
        <f t="shared" si="33"/>
        <v>4152.3500000000004</v>
      </c>
      <c r="S106" s="8">
        <f t="shared" si="34"/>
        <v>4156.93</v>
      </c>
    </row>
    <row r="107" spans="1:19" ht="13.5" thickBot="1" x14ac:dyDescent="0.25">
      <c r="A107" s="3">
        <f t="shared" si="19"/>
        <v>95</v>
      </c>
      <c r="B107" s="7">
        <f t="shared" si="21"/>
        <v>42553</v>
      </c>
      <c r="C107" s="27">
        <v>2</v>
      </c>
      <c r="D107" s="9">
        <f t="shared" si="29"/>
        <v>2535.9499999999998</v>
      </c>
      <c r="E107" s="9">
        <f t="shared" si="30"/>
        <v>1620.9800000000005</v>
      </c>
      <c r="F107" s="9">
        <f t="shared" si="32"/>
        <v>4156.93</v>
      </c>
      <c r="G107" s="9">
        <f t="shared" si="31"/>
        <v>228406.05000000031</v>
      </c>
      <c r="H107" s="28"/>
      <c r="I107">
        <f t="shared" si="22"/>
        <v>2</v>
      </c>
      <c r="J107">
        <f t="shared" si="23"/>
        <v>7</v>
      </c>
      <c r="K107">
        <f t="shared" si="24"/>
        <v>2016</v>
      </c>
      <c r="L107">
        <f t="shared" si="18"/>
        <v>366</v>
      </c>
      <c r="M107">
        <f t="shared" si="20"/>
        <v>31</v>
      </c>
      <c r="N107">
        <f t="shared" si="25"/>
        <v>28</v>
      </c>
      <c r="O107">
        <f t="shared" si="26"/>
        <v>2</v>
      </c>
      <c r="P107" s="16">
        <f t="shared" si="27"/>
        <v>0</v>
      </c>
      <c r="Q107">
        <f t="shared" si="28"/>
        <v>87</v>
      </c>
      <c r="R107" s="8">
        <f t="shared" si="33"/>
        <v>4153.04</v>
      </c>
      <c r="S107" s="8">
        <f t="shared" si="34"/>
        <v>4156.93</v>
      </c>
    </row>
    <row r="108" spans="1:19" ht="13.5" thickBot="1" x14ac:dyDescent="0.25">
      <c r="A108" s="3">
        <f t="shared" si="19"/>
        <v>96</v>
      </c>
      <c r="B108" s="7">
        <f t="shared" si="21"/>
        <v>42584</v>
      </c>
      <c r="C108" s="27">
        <v>2</v>
      </c>
      <c r="D108" s="9">
        <f t="shared" si="29"/>
        <v>2602.02</v>
      </c>
      <c r="E108" s="9">
        <f t="shared" si="30"/>
        <v>1554.9100000000003</v>
      </c>
      <c r="F108" s="9">
        <f t="shared" si="32"/>
        <v>4156.93</v>
      </c>
      <c r="G108" s="9">
        <f t="shared" si="31"/>
        <v>226851.14000000031</v>
      </c>
      <c r="H108" s="28"/>
      <c r="I108">
        <f t="shared" si="22"/>
        <v>2</v>
      </c>
      <c r="J108">
        <f t="shared" si="23"/>
        <v>8</v>
      </c>
      <c r="K108">
        <f t="shared" si="24"/>
        <v>2016</v>
      </c>
      <c r="L108">
        <f t="shared" si="18"/>
        <v>366</v>
      </c>
      <c r="M108">
        <f t="shared" si="20"/>
        <v>31</v>
      </c>
      <c r="N108">
        <f t="shared" si="25"/>
        <v>29</v>
      </c>
      <c r="O108">
        <f t="shared" si="26"/>
        <v>2</v>
      </c>
      <c r="P108" s="16">
        <f t="shared" si="27"/>
        <v>0</v>
      </c>
      <c r="Q108">
        <f t="shared" si="28"/>
        <v>86</v>
      </c>
      <c r="R108" s="8">
        <f t="shared" si="33"/>
        <v>4152.2</v>
      </c>
      <c r="S108" s="8">
        <f t="shared" si="34"/>
        <v>4156.93</v>
      </c>
    </row>
    <row r="109" spans="1:19" ht="13.5" thickBot="1" x14ac:dyDescent="0.25">
      <c r="A109" s="3">
        <f t="shared" si="19"/>
        <v>97</v>
      </c>
      <c r="B109" s="7">
        <f t="shared" si="21"/>
        <v>42615</v>
      </c>
      <c r="C109" s="27">
        <v>2</v>
      </c>
      <c r="D109" s="9">
        <f t="shared" si="29"/>
        <v>2584.31</v>
      </c>
      <c r="E109" s="9">
        <f t="shared" si="30"/>
        <v>1572.6200000000003</v>
      </c>
      <c r="F109" s="9">
        <f t="shared" si="32"/>
        <v>4156.93</v>
      </c>
      <c r="G109" s="9">
        <f t="shared" si="31"/>
        <v>225278.52000000031</v>
      </c>
      <c r="H109" s="28"/>
      <c r="I109">
        <f t="shared" si="22"/>
        <v>2</v>
      </c>
      <c r="J109">
        <f t="shared" si="23"/>
        <v>9</v>
      </c>
      <c r="K109">
        <f t="shared" si="24"/>
        <v>2016</v>
      </c>
      <c r="L109">
        <f t="shared" si="18"/>
        <v>366</v>
      </c>
      <c r="M109">
        <f t="shared" si="20"/>
        <v>30</v>
      </c>
      <c r="N109">
        <f t="shared" si="25"/>
        <v>29</v>
      </c>
      <c r="O109">
        <f t="shared" si="26"/>
        <v>2</v>
      </c>
      <c r="P109" s="16">
        <f t="shared" si="27"/>
        <v>0</v>
      </c>
      <c r="Q109">
        <f t="shared" si="28"/>
        <v>85</v>
      </c>
      <c r="R109" s="8">
        <f t="shared" si="33"/>
        <v>4152.88</v>
      </c>
      <c r="S109" s="8">
        <f t="shared" si="34"/>
        <v>4156.93</v>
      </c>
    </row>
    <row r="110" spans="1:19" ht="13.5" thickBot="1" x14ac:dyDescent="0.25">
      <c r="A110" s="3">
        <f t="shared" si="19"/>
        <v>98</v>
      </c>
      <c r="B110" s="7">
        <f t="shared" si="21"/>
        <v>42645</v>
      </c>
      <c r="C110" s="27">
        <v>2</v>
      </c>
      <c r="D110" s="9">
        <f t="shared" si="29"/>
        <v>2483.6</v>
      </c>
      <c r="E110" s="9">
        <f t="shared" si="30"/>
        <v>1673.3300000000004</v>
      </c>
      <c r="F110" s="9">
        <f t="shared" si="32"/>
        <v>4156.93</v>
      </c>
      <c r="G110" s="9">
        <f t="shared" si="31"/>
        <v>223605.19000000032</v>
      </c>
      <c r="H110" s="28"/>
      <c r="I110">
        <f t="shared" si="22"/>
        <v>2</v>
      </c>
      <c r="J110">
        <f t="shared" si="23"/>
        <v>10</v>
      </c>
      <c r="K110">
        <f t="shared" si="24"/>
        <v>2016</v>
      </c>
      <c r="L110">
        <f t="shared" si="18"/>
        <v>366</v>
      </c>
      <c r="M110">
        <f t="shared" si="20"/>
        <v>31</v>
      </c>
      <c r="N110">
        <f t="shared" si="25"/>
        <v>28</v>
      </c>
      <c r="O110">
        <f t="shared" si="26"/>
        <v>2</v>
      </c>
      <c r="P110" s="16">
        <f t="shared" si="27"/>
        <v>0</v>
      </c>
      <c r="Q110">
        <f t="shared" si="28"/>
        <v>84</v>
      </c>
      <c r="R110" s="8">
        <f t="shared" si="33"/>
        <v>4153.57</v>
      </c>
      <c r="S110" s="8">
        <f t="shared" si="34"/>
        <v>4156.93</v>
      </c>
    </row>
    <row r="111" spans="1:19" ht="13.5" thickBot="1" x14ac:dyDescent="0.25">
      <c r="A111" s="3">
        <f t="shared" si="19"/>
        <v>99</v>
      </c>
      <c r="B111" s="7">
        <f t="shared" si="21"/>
        <v>42676</v>
      </c>
      <c r="C111" s="27">
        <v>2</v>
      </c>
      <c r="D111" s="9">
        <f t="shared" si="29"/>
        <v>2547.33</v>
      </c>
      <c r="E111" s="9">
        <f t="shared" si="30"/>
        <v>1609.6000000000004</v>
      </c>
      <c r="F111" s="9">
        <f t="shared" si="32"/>
        <v>4156.93</v>
      </c>
      <c r="G111" s="9">
        <f t="shared" si="31"/>
        <v>221995.59000000032</v>
      </c>
      <c r="H111" s="28"/>
      <c r="I111">
        <f t="shared" si="22"/>
        <v>2</v>
      </c>
      <c r="J111">
        <f t="shared" si="23"/>
        <v>11</v>
      </c>
      <c r="K111">
        <f t="shared" si="24"/>
        <v>2016</v>
      </c>
      <c r="L111">
        <f t="shared" si="18"/>
        <v>366</v>
      </c>
      <c r="M111">
        <f t="shared" si="20"/>
        <v>30</v>
      </c>
      <c r="N111">
        <f t="shared" si="25"/>
        <v>29</v>
      </c>
      <c r="O111">
        <f t="shared" si="26"/>
        <v>2</v>
      </c>
      <c r="P111" s="16">
        <f t="shared" si="27"/>
        <v>0</v>
      </c>
      <c r="Q111">
        <f t="shared" si="28"/>
        <v>83</v>
      </c>
      <c r="R111" s="8">
        <f t="shared" si="33"/>
        <v>4152.74</v>
      </c>
      <c r="S111" s="8">
        <f t="shared" si="34"/>
        <v>4156.93</v>
      </c>
    </row>
    <row r="112" spans="1:19" ht="13.5" thickBot="1" x14ac:dyDescent="0.25">
      <c r="A112" s="3">
        <f t="shared" si="19"/>
        <v>100</v>
      </c>
      <c r="B112" s="7">
        <f t="shared" si="21"/>
        <v>42706</v>
      </c>
      <c r="C112" s="27">
        <v>2</v>
      </c>
      <c r="D112" s="9">
        <f t="shared" si="29"/>
        <v>2447.41</v>
      </c>
      <c r="E112" s="9">
        <f t="shared" si="30"/>
        <v>1709.5200000000004</v>
      </c>
      <c r="F112" s="9">
        <f t="shared" si="32"/>
        <v>4156.93</v>
      </c>
      <c r="G112" s="9">
        <f t="shared" si="31"/>
        <v>220286.07000000033</v>
      </c>
      <c r="H112" s="28"/>
      <c r="I112">
        <f t="shared" si="22"/>
        <v>2</v>
      </c>
      <c r="J112">
        <f t="shared" si="23"/>
        <v>12</v>
      </c>
      <c r="K112">
        <f t="shared" si="24"/>
        <v>2016</v>
      </c>
      <c r="L112">
        <f t="shared" si="18"/>
        <v>366</v>
      </c>
      <c r="M112">
        <f t="shared" si="20"/>
        <v>31</v>
      </c>
      <c r="N112">
        <f t="shared" si="25"/>
        <v>28</v>
      </c>
      <c r="O112">
        <f t="shared" si="26"/>
        <v>2</v>
      </c>
      <c r="P112" s="16">
        <f t="shared" si="27"/>
        <v>0</v>
      </c>
      <c r="Q112">
        <f t="shared" si="28"/>
        <v>82</v>
      </c>
      <c r="R112" s="8">
        <f t="shared" si="33"/>
        <v>4153.43</v>
      </c>
      <c r="S112" s="8">
        <f t="shared" si="34"/>
        <v>4156.93</v>
      </c>
    </row>
    <row r="113" spans="1:19" ht="13.5" thickBot="1" x14ac:dyDescent="0.25">
      <c r="A113" s="3">
        <f t="shared" si="19"/>
        <v>101</v>
      </c>
      <c r="B113" s="7">
        <f t="shared" si="21"/>
        <v>42737</v>
      </c>
      <c r="C113" s="27">
        <v>2</v>
      </c>
      <c r="D113" s="9">
        <f t="shared" si="29"/>
        <v>2509.96</v>
      </c>
      <c r="E113" s="9">
        <f t="shared" si="30"/>
        <v>1646.9700000000003</v>
      </c>
      <c r="F113" s="9">
        <f t="shared" si="32"/>
        <v>4156.93</v>
      </c>
      <c r="G113" s="9">
        <f t="shared" si="31"/>
        <v>218639.10000000033</v>
      </c>
      <c r="H113" s="28"/>
      <c r="I113">
        <f t="shared" si="22"/>
        <v>2</v>
      </c>
      <c r="J113">
        <f t="shared" si="23"/>
        <v>1</v>
      </c>
      <c r="K113">
        <f t="shared" si="24"/>
        <v>2017</v>
      </c>
      <c r="L113">
        <f t="shared" si="18"/>
        <v>365</v>
      </c>
      <c r="M113">
        <f t="shared" si="20"/>
        <v>31</v>
      </c>
      <c r="N113">
        <f t="shared" si="25"/>
        <v>29</v>
      </c>
      <c r="O113">
        <f t="shared" si="26"/>
        <v>2</v>
      </c>
      <c r="P113" s="16">
        <f t="shared" si="27"/>
        <v>0</v>
      </c>
      <c r="Q113">
        <f t="shared" si="28"/>
        <v>81</v>
      </c>
      <c r="R113" s="8">
        <f t="shared" si="33"/>
        <v>4152.6000000000004</v>
      </c>
      <c r="S113" s="8">
        <f t="shared" si="34"/>
        <v>4156.93</v>
      </c>
    </row>
    <row r="114" spans="1:19" ht="13.5" thickBot="1" x14ac:dyDescent="0.25">
      <c r="A114" s="3">
        <f t="shared" si="19"/>
        <v>102</v>
      </c>
      <c r="B114" s="7">
        <f t="shared" si="21"/>
        <v>42768</v>
      </c>
      <c r="C114" s="27">
        <v>2</v>
      </c>
      <c r="D114" s="9">
        <f t="shared" si="29"/>
        <v>2497.58</v>
      </c>
      <c r="E114" s="9">
        <f t="shared" si="30"/>
        <v>1659.3500000000004</v>
      </c>
      <c r="F114" s="9">
        <f t="shared" si="32"/>
        <v>4156.93</v>
      </c>
      <c r="G114" s="9">
        <f t="shared" si="31"/>
        <v>216979.75000000032</v>
      </c>
      <c r="H114" s="28"/>
      <c r="I114">
        <f t="shared" si="22"/>
        <v>2</v>
      </c>
      <c r="J114">
        <f t="shared" si="23"/>
        <v>2</v>
      </c>
      <c r="K114">
        <f t="shared" si="24"/>
        <v>2017</v>
      </c>
      <c r="L114">
        <f t="shared" si="18"/>
        <v>365</v>
      </c>
      <c r="M114">
        <f t="shared" si="20"/>
        <v>28</v>
      </c>
      <c r="N114">
        <f t="shared" si="25"/>
        <v>29</v>
      </c>
      <c r="O114">
        <f t="shared" si="26"/>
        <v>2</v>
      </c>
      <c r="P114" s="16">
        <f t="shared" si="27"/>
        <v>0</v>
      </c>
      <c r="Q114">
        <f t="shared" si="28"/>
        <v>80</v>
      </c>
      <c r="R114" s="8">
        <f t="shared" ref="R114:R145" si="35">IF(Q114=0,0,ROUND(G113*(($D$2/12)/(1-POWER(1+$D$2/12,-(Q114)))),2))</f>
        <v>4153.29</v>
      </c>
      <c r="S114" s="8">
        <f t="shared" si="34"/>
        <v>4156.93</v>
      </c>
    </row>
    <row r="115" spans="1:19" ht="13.5" thickBot="1" x14ac:dyDescent="0.25">
      <c r="A115" s="3">
        <f t="shared" si="19"/>
        <v>103</v>
      </c>
      <c r="B115" s="7">
        <f t="shared" si="21"/>
        <v>42796</v>
      </c>
      <c r="C115" s="27">
        <v>2</v>
      </c>
      <c r="D115" s="9">
        <f t="shared" si="29"/>
        <v>2238.7600000000002</v>
      </c>
      <c r="E115" s="9">
        <f t="shared" si="30"/>
        <v>1918.17</v>
      </c>
      <c r="F115" s="9">
        <f t="shared" si="32"/>
        <v>4156.93</v>
      </c>
      <c r="G115" s="9">
        <f t="shared" si="31"/>
        <v>215061.58000000031</v>
      </c>
      <c r="H115" s="28"/>
      <c r="I115">
        <f t="shared" si="22"/>
        <v>2</v>
      </c>
      <c r="J115">
        <f t="shared" si="23"/>
        <v>3</v>
      </c>
      <c r="K115">
        <f t="shared" si="24"/>
        <v>2017</v>
      </c>
      <c r="L115">
        <f t="shared" si="18"/>
        <v>365</v>
      </c>
      <c r="M115">
        <f t="shared" si="20"/>
        <v>31</v>
      </c>
      <c r="N115">
        <f t="shared" si="25"/>
        <v>26</v>
      </c>
      <c r="O115">
        <f t="shared" si="26"/>
        <v>2</v>
      </c>
      <c r="P115" s="16">
        <f t="shared" si="27"/>
        <v>0</v>
      </c>
      <c r="Q115">
        <f t="shared" si="28"/>
        <v>79</v>
      </c>
      <c r="R115" s="8">
        <f t="shared" si="35"/>
        <v>4154.12</v>
      </c>
      <c r="S115" s="8">
        <f t="shared" si="34"/>
        <v>4156.93</v>
      </c>
    </row>
    <row r="116" spans="1:19" ht="13.5" thickBot="1" x14ac:dyDescent="0.25">
      <c r="A116" s="3">
        <f t="shared" si="19"/>
        <v>104</v>
      </c>
      <c r="B116" s="7">
        <f t="shared" si="21"/>
        <v>42827</v>
      </c>
      <c r="C116" s="27">
        <v>2</v>
      </c>
      <c r="D116" s="9">
        <f t="shared" si="29"/>
        <v>2456.71</v>
      </c>
      <c r="E116" s="9">
        <f t="shared" si="30"/>
        <v>1700.2200000000003</v>
      </c>
      <c r="F116" s="9">
        <f t="shared" si="32"/>
        <v>4156.93</v>
      </c>
      <c r="G116" s="9">
        <f t="shared" si="31"/>
        <v>213361.36000000031</v>
      </c>
      <c r="H116" s="28"/>
      <c r="I116">
        <f t="shared" si="22"/>
        <v>2</v>
      </c>
      <c r="J116">
        <f t="shared" si="23"/>
        <v>4</v>
      </c>
      <c r="K116">
        <f t="shared" si="24"/>
        <v>2017</v>
      </c>
      <c r="L116">
        <f t="shared" si="18"/>
        <v>365</v>
      </c>
      <c r="M116">
        <f t="shared" si="20"/>
        <v>30</v>
      </c>
      <c r="N116">
        <f t="shared" si="25"/>
        <v>29</v>
      </c>
      <c r="O116">
        <f t="shared" si="26"/>
        <v>2</v>
      </c>
      <c r="P116" s="16">
        <f t="shared" si="27"/>
        <v>0</v>
      </c>
      <c r="Q116">
        <f t="shared" si="28"/>
        <v>78</v>
      </c>
      <c r="R116" s="8">
        <f t="shared" si="35"/>
        <v>4150.34</v>
      </c>
      <c r="S116" s="8">
        <f t="shared" si="34"/>
        <v>4156.93</v>
      </c>
    </row>
    <row r="117" spans="1:19" ht="13.5" thickBot="1" x14ac:dyDescent="0.25">
      <c r="A117" s="3">
        <f t="shared" si="19"/>
        <v>105</v>
      </c>
      <c r="B117" s="7">
        <f t="shared" si="21"/>
        <v>42857</v>
      </c>
      <c r="C117" s="27">
        <v>2</v>
      </c>
      <c r="D117" s="9">
        <f t="shared" si="29"/>
        <v>2358.67</v>
      </c>
      <c r="E117" s="9">
        <f t="shared" si="30"/>
        <v>1798.2600000000002</v>
      </c>
      <c r="F117" s="9">
        <f t="shared" si="32"/>
        <v>4156.93</v>
      </c>
      <c r="G117" s="9">
        <f t="shared" si="31"/>
        <v>211563.1000000003</v>
      </c>
      <c r="H117" s="28"/>
      <c r="I117">
        <f t="shared" si="22"/>
        <v>2</v>
      </c>
      <c r="J117">
        <f t="shared" si="23"/>
        <v>5</v>
      </c>
      <c r="K117">
        <f t="shared" si="24"/>
        <v>2017</v>
      </c>
      <c r="L117">
        <f t="shared" si="18"/>
        <v>365</v>
      </c>
      <c r="M117">
        <f t="shared" si="20"/>
        <v>31</v>
      </c>
      <c r="N117">
        <f t="shared" si="25"/>
        <v>28</v>
      </c>
      <c r="O117">
        <f t="shared" si="26"/>
        <v>2</v>
      </c>
      <c r="P117" s="16">
        <f t="shared" si="27"/>
        <v>0</v>
      </c>
      <c r="Q117">
        <f t="shared" si="28"/>
        <v>77</v>
      </c>
      <c r="R117" s="8">
        <f t="shared" si="35"/>
        <v>4151.1099999999997</v>
      </c>
      <c r="S117" s="8">
        <f t="shared" si="34"/>
        <v>4156.93</v>
      </c>
    </row>
    <row r="118" spans="1:19" ht="13.5" thickBot="1" x14ac:dyDescent="0.25">
      <c r="A118" s="3">
        <f t="shared" si="19"/>
        <v>106</v>
      </c>
      <c r="B118" s="7">
        <f t="shared" si="21"/>
        <v>42888</v>
      </c>
      <c r="C118" s="27">
        <v>2</v>
      </c>
      <c r="D118" s="9">
        <f t="shared" si="29"/>
        <v>2416.75</v>
      </c>
      <c r="E118" s="9">
        <f t="shared" si="30"/>
        <v>1740.1800000000003</v>
      </c>
      <c r="F118" s="9">
        <f t="shared" si="32"/>
        <v>4156.93</v>
      </c>
      <c r="G118" s="9">
        <f t="shared" si="31"/>
        <v>209822.9200000003</v>
      </c>
      <c r="H118" s="28"/>
      <c r="I118">
        <f t="shared" si="22"/>
        <v>2</v>
      </c>
      <c r="J118">
        <f t="shared" si="23"/>
        <v>6</v>
      </c>
      <c r="K118">
        <f t="shared" si="24"/>
        <v>2017</v>
      </c>
      <c r="L118">
        <f t="shared" si="18"/>
        <v>365</v>
      </c>
      <c r="M118">
        <f t="shared" si="20"/>
        <v>30</v>
      </c>
      <c r="N118">
        <f t="shared" si="25"/>
        <v>29</v>
      </c>
      <c r="O118">
        <f t="shared" si="26"/>
        <v>2</v>
      </c>
      <c r="P118" s="16">
        <f t="shared" si="27"/>
        <v>0</v>
      </c>
      <c r="Q118">
        <f t="shared" si="28"/>
        <v>76</v>
      </c>
      <c r="R118" s="8">
        <f t="shared" si="35"/>
        <v>4150.3500000000004</v>
      </c>
      <c r="S118" s="8">
        <f t="shared" si="34"/>
        <v>4156.93</v>
      </c>
    </row>
    <row r="119" spans="1:19" ht="13.5" thickBot="1" x14ac:dyDescent="0.25">
      <c r="A119" s="3">
        <f t="shared" si="19"/>
        <v>107</v>
      </c>
      <c r="B119" s="7">
        <f t="shared" si="21"/>
        <v>42918</v>
      </c>
      <c r="C119" s="27">
        <v>2</v>
      </c>
      <c r="D119" s="9">
        <f t="shared" si="29"/>
        <v>2319.5500000000002</v>
      </c>
      <c r="E119" s="9">
        <f t="shared" si="30"/>
        <v>1837.38</v>
      </c>
      <c r="F119" s="9">
        <f t="shared" si="32"/>
        <v>4156.93</v>
      </c>
      <c r="G119" s="9">
        <f t="shared" si="31"/>
        <v>207985.5400000003</v>
      </c>
      <c r="H119" s="28"/>
      <c r="I119">
        <f t="shared" si="22"/>
        <v>2</v>
      </c>
      <c r="J119">
        <f t="shared" si="23"/>
        <v>7</v>
      </c>
      <c r="K119">
        <f t="shared" si="24"/>
        <v>2017</v>
      </c>
      <c r="L119">
        <f t="shared" si="18"/>
        <v>365</v>
      </c>
      <c r="M119">
        <f t="shared" si="20"/>
        <v>31</v>
      </c>
      <c r="N119">
        <f t="shared" si="25"/>
        <v>28</v>
      </c>
      <c r="O119">
        <f t="shared" si="26"/>
        <v>2</v>
      </c>
      <c r="P119" s="16">
        <f t="shared" si="27"/>
        <v>0</v>
      </c>
      <c r="Q119">
        <f t="shared" si="28"/>
        <v>75</v>
      </c>
      <c r="R119" s="8">
        <f t="shared" si="35"/>
        <v>4151.12</v>
      </c>
      <c r="S119" s="8">
        <f t="shared" si="34"/>
        <v>4156.93</v>
      </c>
    </row>
    <row r="120" spans="1:19" ht="13.5" thickBot="1" x14ac:dyDescent="0.25">
      <c r="A120" s="3">
        <f t="shared" si="19"/>
        <v>108</v>
      </c>
      <c r="B120" s="7">
        <f t="shared" si="21"/>
        <v>42949</v>
      </c>
      <c r="C120" s="27">
        <v>2</v>
      </c>
      <c r="D120" s="9">
        <f t="shared" si="29"/>
        <v>2375.88</v>
      </c>
      <c r="E120" s="9">
        <f t="shared" si="30"/>
        <v>1781.0500000000002</v>
      </c>
      <c r="F120" s="9">
        <f t="shared" si="32"/>
        <v>4156.93</v>
      </c>
      <c r="G120" s="9">
        <f t="shared" si="31"/>
        <v>206204.49000000031</v>
      </c>
      <c r="H120" s="28"/>
      <c r="I120">
        <f t="shared" si="22"/>
        <v>2</v>
      </c>
      <c r="J120">
        <f t="shared" si="23"/>
        <v>8</v>
      </c>
      <c r="K120">
        <f t="shared" si="24"/>
        <v>2017</v>
      </c>
      <c r="L120">
        <f t="shared" si="18"/>
        <v>365</v>
      </c>
      <c r="M120">
        <f t="shared" si="20"/>
        <v>31</v>
      </c>
      <c r="N120">
        <f t="shared" si="25"/>
        <v>29</v>
      </c>
      <c r="O120">
        <f t="shared" si="26"/>
        <v>2</v>
      </c>
      <c r="P120" s="16">
        <f t="shared" si="27"/>
        <v>0</v>
      </c>
      <c r="Q120">
        <f t="shared" si="28"/>
        <v>74</v>
      </c>
      <c r="R120" s="8">
        <f t="shared" si="35"/>
        <v>4150.3599999999997</v>
      </c>
      <c r="S120" s="8">
        <f t="shared" si="34"/>
        <v>4156.93</v>
      </c>
    </row>
    <row r="121" spans="1:19" ht="13.5" thickBot="1" x14ac:dyDescent="0.25">
      <c r="A121" s="3">
        <f t="shared" si="19"/>
        <v>109</v>
      </c>
      <c r="B121" s="7">
        <f t="shared" si="21"/>
        <v>42980</v>
      </c>
      <c r="C121" s="27">
        <v>2</v>
      </c>
      <c r="D121" s="9">
        <f t="shared" si="29"/>
        <v>2355.5300000000002</v>
      </c>
      <c r="E121" s="9">
        <f t="shared" si="30"/>
        <v>1801.4</v>
      </c>
      <c r="F121" s="9">
        <f t="shared" si="32"/>
        <v>4156.93</v>
      </c>
      <c r="G121" s="9">
        <f t="shared" si="31"/>
        <v>204403.09000000032</v>
      </c>
      <c r="H121" s="28"/>
      <c r="I121">
        <f t="shared" si="22"/>
        <v>2</v>
      </c>
      <c r="J121">
        <f t="shared" si="23"/>
        <v>9</v>
      </c>
      <c r="K121">
        <f t="shared" si="24"/>
        <v>2017</v>
      </c>
      <c r="L121">
        <f t="shared" si="18"/>
        <v>365</v>
      </c>
      <c r="M121">
        <f t="shared" si="20"/>
        <v>30</v>
      </c>
      <c r="N121">
        <f t="shared" si="25"/>
        <v>29</v>
      </c>
      <c r="O121">
        <f t="shared" si="26"/>
        <v>2</v>
      </c>
      <c r="P121" s="16">
        <f t="shared" si="27"/>
        <v>0</v>
      </c>
      <c r="Q121">
        <f t="shared" si="28"/>
        <v>73</v>
      </c>
      <c r="R121" s="8">
        <f t="shared" si="35"/>
        <v>4151.13</v>
      </c>
      <c r="S121" s="8">
        <f t="shared" si="34"/>
        <v>4156.93</v>
      </c>
    </row>
    <row r="122" spans="1:19" ht="13.5" thickBot="1" x14ac:dyDescent="0.25">
      <c r="A122" s="3">
        <f t="shared" si="19"/>
        <v>110</v>
      </c>
      <c r="B122" s="7">
        <f t="shared" si="21"/>
        <v>43010</v>
      </c>
      <c r="C122" s="27">
        <v>2</v>
      </c>
      <c r="D122" s="9">
        <f t="shared" si="29"/>
        <v>2259.63</v>
      </c>
      <c r="E122" s="9">
        <f t="shared" si="30"/>
        <v>1897.3000000000002</v>
      </c>
      <c r="F122" s="9">
        <f t="shared" si="32"/>
        <v>4156.93</v>
      </c>
      <c r="G122" s="9">
        <f t="shared" si="31"/>
        <v>202505.79000000033</v>
      </c>
      <c r="H122" s="28"/>
      <c r="I122">
        <f t="shared" si="22"/>
        <v>2</v>
      </c>
      <c r="J122">
        <f t="shared" si="23"/>
        <v>10</v>
      </c>
      <c r="K122">
        <f t="shared" si="24"/>
        <v>2017</v>
      </c>
      <c r="L122">
        <f t="shared" si="18"/>
        <v>365</v>
      </c>
      <c r="M122">
        <f t="shared" si="20"/>
        <v>31</v>
      </c>
      <c r="N122">
        <f t="shared" si="25"/>
        <v>28</v>
      </c>
      <c r="O122">
        <f t="shared" si="26"/>
        <v>2</v>
      </c>
      <c r="P122" s="16">
        <f t="shared" si="27"/>
        <v>0</v>
      </c>
      <c r="Q122">
        <f t="shared" si="28"/>
        <v>72</v>
      </c>
      <c r="R122" s="8">
        <f t="shared" si="35"/>
        <v>4151.92</v>
      </c>
      <c r="S122" s="8">
        <f t="shared" si="34"/>
        <v>4156.93</v>
      </c>
    </row>
    <row r="123" spans="1:19" ht="13.5" thickBot="1" x14ac:dyDescent="0.25">
      <c r="A123" s="3">
        <f t="shared" si="19"/>
        <v>111</v>
      </c>
      <c r="B123" s="7">
        <f t="shared" si="21"/>
        <v>43041</v>
      </c>
      <c r="C123" s="27">
        <v>2</v>
      </c>
      <c r="D123" s="9">
        <f t="shared" si="29"/>
        <v>2313.2800000000002</v>
      </c>
      <c r="E123" s="9">
        <f t="shared" si="30"/>
        <v>1843.65</v>
      </c>
      <c r="F123" s="9">
        <f t="shared" si="32"/>
        <v>4156.93</v>
      </c>
      <c r="G123" s="9">
        <f t="shared" si="31"/>
        <v>200662.14000000033</v>
      </c>
      <c r="H123" s="28"/>
      <c r="I123">
        <f t="shared" si="22"/>
        <v>2</v>
      </c>
      <c r="J123">
        <f t="shared" si="23"/>
        <v>11</v>
      </c>
      <c r="K123">
        <f t="shared" si="24"/>
        <v>2017</v>
      </c>
      <c r="L123">
        <f t="shared" si="18"/>
        <v>365</v>
      </c>
      <c r="M123">
        <f t="shared" si="20"/>
        <v>30</v>
      </c>
      <c r="N123">
        <f t="shared" si="25"/>
        <v>29</v>
      </c>
      <c r="O123">
        <f t="shared" si="26"/>
        <v>2</v>
      </c>
      <c r="P123" s="16">
        <f t="shared" si="27"/>
        <v>0</v>
      </c>
      <c r="Q123">
        <f t="shared" si="28"/>
        <v>71</v>
      </c>
      <c r="R123" s="8">
        <f t="shared" si="35"/>
        <v>4151.17</v>
      </c>
      <c r="S123" s="8">
        <f t="shared" si="34"/>
        <v>4156.93</v>
      </c>
    </row>
    <row r="124" spans="1:19" ht="13.5" thickBot="1" x14ac:dyDescent="0.25">
      <c r="A124" s="3">
        <f t="shared" si="19"/>
        <v>112</v>
      </c>
      <c r="B124" s="7">
        <f t="shared" si="21"/>
        <v>43071</v>
      </c>
      <c r="C124" s="27">
        <v>2</v>
      </c>
      <c r="D124" s="9">
        <f t="shared" si="29"/>
        <v>2218.2800000000002</v>
      </c>
      <c r="E124" s="9">
        <f t="shared" si="30"/>
        <v>1938.65</v>
      </c>
      <c r="F124" s="9">
        <f t="shared" si="32"/>
        <v>4156.93</v>
      </c>
      <c r="G124" s="9">
        <f t="shared" si="31"/>
        <v>198723.49000000034</v>
      </c>
      <c r="H124" s="28"/>
      <c r="I124">
        <f t="shared" si="22"/>
        <v>2</v>
      </c>
      <c r="J124">
        <f t="shared" si="23"/>
        <v>12</v>
      </c>
      <c r="K124">
        <f t="shared" si="24"/>
        <v>2017</v>
      </c>
      <c r="L124">
        <f t="shared" si="18"/>
        <v>365</v>
      </c>
      <c r="M124">
        <f t="shared" si="20"/>
        <v>31</v>
      </c>
      <c r="N124">
        <f t="shared" si="25"/>
        <v>28</v>
      </c>
      <c r="O124">
        <f t="shared" si="26"/>
        <v>2</v>
      </c>
      <c r="P124" s="16">
        <f t="shared" si="27"/>
        <v>0</v>
      </c>
      <c r="Q124">
        <f t="shared" si="28"/>
        <v>70</v>
      </c>
      <c r="R124" s="8">
        <f t="shared" si="35"/>
        <v>4151.95</v>
      </c>
      <c r="S124" s="8">
        <f t="shared" si="34"/>
        <v>4156.93</v>
      </c>
    </row>
    <row r="125" spans="1:19" ht="13.5" thickBot="1" x14ac:dyDescent="0.25">
      <c r="A125" s="3">
        <f t="shared" si="19"/>
        <v>113</v>
      </c>
      <c r="B125" s="7">
        <f t="shared" si="21"/>
        <v>43102</v>
      </c>
      <c r="C125" s="27">
        <v>2</v>
      </c>
      <c r="D125" s="9">
        <f t="shared" si="29"/>
        <v>2270.08</v>
      </c>
      <c r="E125" s="9">
        <f t="shared" si="30"/>
        <v>1886.8500000000004</v>
      </c>
      <c r="F125" s="9">
        <f t="shared" si="32"/>
        <v>4156.93</v>
      </c>
      <c r="G125" s="9">
        <f t="shared" si="31"/>
        <v>196836.64000000033</v>
      </c>
      <c r="H125" s="28"/>
      <c r="I125">
        <f t="shared" si="22"/>
        <v>2</v>
      </c>
      <c r="J125">
        <f t="shared" si="23"/>
        <v>1</v>
      </c>
      <c r="K125">
        <f t="shared" si="24"/>
        <v>2018</v>
      </c>
      <c r="L125">
        <f t="shared" si="18"/>
        <v>365</v>
      </c>
      <c r="M125">
        <f t="shared" si="20"/>
        <v>31</v>
      </c>
      <c r="N125">
        <f t="shared" si="25"/>
        <v>29</v>
      </c>
      <c r="O125">
        <f t="shared" si="26"/>
        <v>2</v>
      </c>
      <c r="P125" s="16">
        <f t="shared" si="27"/>
        <v>0</v>
      </c>
      <c r="Q125">
        <f t="shared" si="28"/>
        <v>69</v>
      </c>
      <c r="R125" s="8">
        <f t="shared" si="35"/>
        <v>4151.2</v>
      </c>
      <c r="S125" s="8">
        <f t="shared" si="34"/>
        <v>4156.93</v>
      </c>
    </row>
    <row r="126" spans="1:19" ht="13.5" thickBot="1" x14ac:dyDescent="0.25">
      <c r="A126" s="3">
        <f t="shared" si="19"/>
        <v>114</v>
      </c>
      <c r="B126" s="7">
        <f t="shared" si="21"/>
        <v>43133</v>
      </c>
      <c r="C126" s="27">
        <v>2</v>
      </c>
      <c r="D126" s="9">
        <f t="shared" si="29"/>
        <v>2248.52</v>
      </c>
      <c r="E126" s="9">
        <f t="shared" si="30"/>
        <v>1908.4100000000003</v>
      </c>
      <c r="F126" s="9">
        <f t="shared" si="32"/>
        <v>4156.93</v>
      </c>
      <c r="G126" s="9">
        <f t="shared" si="31"/>
        <v>194928.23000000033</v>
      </c>
      <c r="H126" s="28"/>
      <c r="I126">
        <f t="shared" si="22"/>
        <v>2</v>
      </c>
      <c r="J126">
        <f t="shared" si="23"/>
        <v>2</v>
      </c>
      <c r="K126">
        <f t="shared" si="24"/>
        <v>2018</v>
      </c>
      <c r="L126">
        <f t="shared" si="18"/>
        <v>365</v>
      </c>
      <c r="M126">
        <f t="shared" si="20"/>
        <v>28</v>
      </c>
      <c r="N126">
        <f t="shared" si="25"/>
        <v>29</v>
      </c>
      <c r="O126">
        <f t="shared" si="26"/>
        <v>2</v>
      </c>
      <c r="P126" s="16">
        <f t="shared" si="27"/>
        <v>0</v>
      </c>
      <c r="Q126">
        <f t="shared" si="28"/>
        <v>68</v>
      </c>
      <c r="R126" s="8">
        <f t="shared" si="35"/>
        <v>4151.9799999999996</v>
      </c>
      <c r="S126" s="8">
        <f t="shared" si="34"/>
        <v>4156.93</v>
      </c>
    </row>
    <row r="127" spans="1:19" ht="13.5" thickBot="1" x14ac:dyDescent="0.25">
      <c r="A127" s="3">
        <f t="shared" si="19"/>
        <v>115</v>
      </c>
      <c r="B127" s="7">
        <f t="shared" si="21"/>
        <v>43161</v>
      </c>
      <c r="C127" s="27">
        <v>2</v>
      </c>
      <c r="D127" s="9">
        <f t="shared" si="29"/>
        <v>2011.23</v>
      </c>
      <c r="E127" s="9">
        <f t="shared" si="30"/>
        <v>2145.7000000000003</v>
      </c>
      <c r="F127" s="9">
        <f t="shared" si="32"/>
        <v>4156.93</v>
      </c>
      <c r="G127" s="9">
        <f t="shared" si="31"/>
        <v>192782.53000000032</v>
      </c>
      <c r="H127" s="28"/>
      <c r="I127">
        <f t="shared" si="22"/>
        <v>2</v>
      </c>
      <c r="J127">
        <f t="shared" si="23"/>
        <v>3</v>
      </c>
      <c r="K127">
        <f t="shared" si="24"/>
        <v>2018</v>
      </c>
      <c r="L127">
        <f t="shared" si="18"/>
        <v>365</v>
      </c>
      <c r="M127">
        <f t="shared" si="20"/>
        <v>31</v>
      </c>
      <c r="N127">
        <f t="shared" si="25"/>
        <v>26</v>
      </c>
      <c r="O127">
        <f t="shared" si="26"/>
        <v>2</v>
      </c>
      <c r="P127" s="16">
        <f t="shared" si="27"/>
        <v>0</v>
      </c>
      <c r="Q127">
        <f t="shared" si="28"/>
        <v>67</v>
      </c>
      <c r="R127" s="8">
        <f t="shared" si="35"/>
        <v>4152.78</v>
      </c>
      <c r="S127" s="8">
        <f t="shared" si="34"/>
        <v>4156.93</v>
      </c>
    </row>
    <row r="128" spans="1:19" ht="13.5" thickBot="1" x14ac:dyDescent="0.25">
      <c r="A128" s="3">
        <f t="shared" si="19"/>
        <v>116</v>
      </c>
      <c r="B128" s="7">
        <f t="shared" si="21"/>
        <v>43192</v>
      </c>
      <c r="C128" s="27">
        <v>2</v>
      </c>
      <c r="D128" s="9">
        <f t="shared" si="29"/>
        <v>2202.21</v>
      </c>
      <c r="E128" s="9">
        <f t="shared" si="30"/>
        <v>1954.7200000000003</v>
      </c>
      <c r="F128" s="9">
        <f t="shared" si="32"/>
        <v>4156.93</v>
      </c>
      <c r="G128" s="9">
        <f t="shared" si="31"/>
        <v>190827.81000000032</v>
      </c>
      <c r="H128" s="28"/>
      <c r="I128">
        <f t="shared" si="22"/>
        <v>2</v>
      </c>
      <c r="J128">
        <f t="shared" si="23"/>
        <v>4</v>
      </c>
      <c r="K128">
        <f t="shared" si="24"/>
        <v>2018</v>
      </c>
      <c r="L128">
        <f t="shared" si="18"/>
        <v>365</v>
      </c>
      <c r="M128">
        <f t="shared" si="20"/>
        <v>30</v>
      </c>
      <c r="N128">
        <f t="shared" si="25"/>
        <v>29</v>
      </c>
      <c r="O128">
        <f t="shared" si="26"/>
        <v>2</v>
      </c>
      <c r="P128" s="16">
        <f t="shared" si="27"/>
        <v>0</v>
      </c>
      <c r="Q128">
        <f t="shared" si="28"/>
        <v>66</v>
      </c>
      <c r="R128" s="8">
        <f t="shared" si="35"/>
        <v>4148.95</v>
      </c>
      <c r="S128" s="8">
        <f t="shared" si="34"/>
        <v>4156.93</v>
      </c>
    </row>
    <row r="129" spans="1:19" ht="13.5" thickBot="1" x14ac:dyDescent="0.25">
      <c r="A129" s="3">
        <f t="shared" si="19"/>
        <v>117</v>
      </c>
      <c r="B129" s="7">
        <f t="shared" si="21"/>
        <v>43222</v>
      </c>
      <c r="C129" s="27">
        <v>2</v>
      </c>
      <c r="D129" s="9">
        <f t="shared" si="29"/>
        <v>2109.56</v>
      </c>
      <c r="E129" s="9">
        <f t="shared" si="30"/>
        <v>2047.3700000000003</v>
      </c>
      <c r="F129" s="9">
        <f t="shared" si="32"/>
        <v>4156.93</v>
      </c>
      <c r="G129" s="9">
        <f t="shared" si="31"/>
        <v>188780.44000000032</v>
      </c>
      <c r="H129" s="28"/>
      <c r="I129">
        <f t="shared" si="22"/>
        <v>2</v>
      </c>
      <c r="J129">
        <f t="shared" si="23"/>
        <v>5</v>
      </c>
      <c r="K129">
        <f t="shared" si="24"/>
        <v>2018</v>
      </c>
      <c r="L129">
        <f t="shared" si="18"/>
        <v>365</v>
      </c>
      <c r="M129">
        <f t="shared" si="20"/>
        <v>31</v>
      </c>
      <c r="N129">
        <f t="shared" si="25"/>
        <v>28</v>
      </c>
      <c r="O129">
        <f t="shared" si="26"/>
        <v>2</v>
      </c>
      <c r="P129" s="16">
        <f t="shared" si="27"/>
        <v>0</v>
      </c>
      <c r="Q129">
        <f t="shared" si="28"/>
        <v>65</v>
      </c>
      <c r="R129" s="8">
        <f t="shared" si="35"/>
        <v>4149.68</v>
      </c>
      <c r="S129" s="8">
        <f t="shared" si="34"/>
        <v>4156.93</v>
      </c>
    </row>
    <row r="130" spans="1:19" ht="13.5" thickBot="1" x14ac:dyDescent="0.25">
      <c r="A130" s="3">
        <f t="shared" si="19"/>
        <v>118</v>
      </c>
      <c r="B130" s="7">
        <f t="shared" si="21"/>
        <v>43253</v>
      </c>
      <c r="C130" s="27">
        <v>2</v>
      </c>
      <c r="D130" s="9">
        <f t="shared" si="29"/>
        <v>2156.4899999999998</v>
      </c>
      <c r="E130" s="9">
        <f t="shared" si="30"/>
        <v>2000.4400000000005</v>
      </c>
      <c r="F130" s="9">
        <f t="shared" si="32"/>
        <v>4156.93</v>
      </c>
      <c r="G130" s="9">
        <f t="shared" si="31"/>
        <v>186780.00000000032</v>
      </c>
      <c r="H130" s="28"/>
      <c r="I130">
        <f t="shared" si="22"/>
        <v>2</v>
      </c>
      <c r="J130">
        <f t="shared" si="23"/>
        <v>6</v>
      </c>
      <c r="K130">
        <f t="shared" si="24"/>
        <v>2018</v>
      </c>
      <c r="L130">
        <f t="shared" si="18"/>
        <v>365</v>
      </c>
      <c r="M130">
        <f t="shared" si="20"/>
        <v>30</v>
      </c>
      <c r="N130">
        <f t="shared" si="25"/>
        <v>29</v>
      </c>
      <c r="O130">
        <f t="shared" si="26"/>
        <v>2</v>
      </c>
      <c r="P130" s="16">
        <f t="shared" si="27"/>
        <v>0</v>
      </c>
      <c r="Q130">
        <f t="shared" si="28"/>
        <v>64</v>
      </c>
      <c r="R130" s="8">
        <f t="shared" si="35"/>
        <v>4148.88</v>
      </c>
      <c r="S130" s="8">
        <f t="shared" si="34"/>
        <v>4156.93</v>
      </c>
    </row>
    <row r="131" spans="1:19" ht="13.5" thickBot="1" x14ac:dyDescent="0.25">
      <c r="A131" s="3">
        <f t="shared" si="19"/>
        <v>119</v>
      </c>
      <c r="B131" s="7">
        <f t="shared" si="21"/>
        <v>43283</v>
      </c>
      <c r="C131" s="27">
        <v>2</v>
      </c>
      <c r="D131" s="9">
        <f t="shared" si="29"/>
        <v>2064.81</v>
      </c>
      <c r="E131" s="9">
        <f t="shared" si="30"/>
        <v>2092.1200000000003</v>
      </c>
      <c r="F131" s="9">
        <f t="shared" si="32"/>
        <v>4156.93</v>
      </c>
      <c r="G131" s="9">
        <f t="shared" si="31"/>
        <v>184687.88000000032</v>
      </c>
      <c r="H131" s="28"/>
      <c r="I131">
        <f t="shared" si="22"/>
        <v>2</v>
      </c>
      <c r="J131">
        <f t="shared" si="23"/>
        <v>7</v>
      </c>
      <c r="K131">
        <f t="shared" si="24"/>
        <v>2018</v>
      </c>
      <c r="L131">
        <f t="shared" si="18"/>
        <v>365</v>
      </c>
      <c r="M131">
        <f t="shared" si="20"/>
        <v>31</v>
      </c>
      <c r="N131">
        <f t="shared" si="25"/>
        <v>28</v>
      </c>
      <c r="O131">
        <f t="shared" si="26"/>
        <v>2</v>
      </c>
      <c r="P131" s="16">
        <f t="shared" si="27"/>
        <v>0</v>
      </c>
      <c r="Q131">
        <f t="shared" si="28"/>
        <v>63</v>
      </c>
      <c r="R131" s="8">
        <f t="shared" si="35"/>
        <v>4149.6000000000004</v>
      </c>
      <c r="S131" s="8">
        <f t="shared" si="34"/>
        <v>4156.93</v>
      </c>
    </row>
    <row r="132" spans="1:19" ht="13.5" thickBot="1" x14ac:dyDescent="0.25">
      <c r="A132" s="3">
        <f t="shared" si="19"/>
        <v>120</v>
      </c>
      <c r="B132" s="7">
        <f t="shared" si="21"/>
        <v>43314</v>
      </c>
      <c r="C132" s="27">
        <v>2</v>
      </c>
      <c r="D132" s="9">
        <f t="shared" si="29"/>
        <v>2109.7399999999998</v>
      </c>
      <c r="E132" s="9">
        <f t="shared" si="30"/>
        <v>2047.1900000000005</v>
      </c>
      <c r="F132" s="9">
        <f t="shared" si="32"/>
        <v>4156.93</v>
      </c>
      <c r="G132" s="9">
        <f t="shared" si="31"/>
        <v>182640.69000000032</v>
      </c>
      <c r="H132" s="28"/>
      <c r="I132">
        <f t="shared" si="22"/>
        <v>2</v>
      </c>
      <c r="J132">
        <f t="shared" si="23"/>
        <v>8</v>
      </c>
      <c r="K132">
        <f t="shared" si="24"/>
        <v>2018</v>
      </c>
      <c r="L132">
        <f t="shared" si="18"/>
        <v>365</v>
      </c>
      <c r="M132">
        <f t="shared" si="20"/>
        <v>31</v>
      </c>
      <c r="N132">
        <f t="shared" si="25"/>
        <v>29</v>
      </c>
      <c r="O132">
        <f t="shared" si="26"/>
        <v>2</v>
      </c>
      <c r="P132" s="16">
        <f t="shared" si="27"/>
        <v>0</v>
      </c>
      <c r="Q132">
        <f t="shared" si="28"/>
        <v>62</v>
      </c>
      <c r="R132" s="8">
        <f t="shared" si="35"/>
        <v>4148.79</v>
      </c>
      <c r="S132" s="8">
        <f t="shared" si="34"/>
        <v>4156.93</v>
      </c>
    </row>
    <row r="133" spans="1:19" ht="13.5" thickBot="1" x14ac:dyDescent="0.25">
      <c r="A133" s="3">
        <f t="shared" si="19"/>
        <v>121</v>
      </c>
      <c r="B133" s="7">
        <f t="shared" si="21"/>
        <v>43345</v>
      </c>
      <c r="C133" s="27">
        <v>2</v>
      </c>
      <c r="D133" s="9">
        <f t="shared" si="29"/>
        <v>2086.36</v>
      </c>
      <c r="E133" s="9">
        <f t="shared" si="30"/>
        <v>2070.5700000000002</v>
      </c>
      <c r="F133" s="9">
        <f t="shared" si="32"/>
        <v>4156.93</v>
      </c>
      <c r="G133" s="9">
        <f t="shared" si="31"/>
        <v>180570.12000000032</v>
      </c>
      <c r="H133" s="28"/>
      <c r="I133">
        <f t="shared" si="22"/>
        <v>2</v>
      </c>
      <c r="J133">
        <f t="shared" si="23"/>
        <v>9</v>
      </c>
      <c r="K133">
        <f t="shared" si="24"/>
        <v>2018</v>
      </c>
      <c r="L133">
        <f t="shared" si="18"/>
        <v>365</v>
      </c>
      <c r="M133">
        <f t="shared" si="20"/>
        <v>30</v>
      </c>
      <c r="N133">
        <f t="shared" si="25"/>
        <v>29</v>
      </c>
      <c r="O133">
        <f t="shared" si="26"/>
        <v>2</v>
      </c>
      <c r="P133" s="16">
        <f t="shared" si="27"/>
        <v>0</v>
      </c>
      <c r="Q133">
        <f t="shared" si="28"/>
        <v>61</v>
      </c>
      <c r="R133" s="8">
        <f t="shared" si="35"/>
        <v>4149.51</v>
      </c>
      <c r="S133" s="8">
        <f t="shared" si="34"/>
        <v>4156.93</v>
      </c>
    </row>
    <row r="134" spans="1:19" ht="13.5" thickBot="1" x14ac:dyDescent="0.25">
      <c r="A134" s="3">
        <f t="shared" si="19"/>
        <v>122</v>
      </c>
      <c r="B134" s="7">
        <f t="shared" si="21"/>
        <v>43375</v>
      </c>
      <c r="C134" s="27">
        <v>2</v>
      </c>
      <c r="D134" s="9">
        <f t="shared" si="29"/>
        <v>1996.17</v>
      </c>
      <c r="E134" s="9">
        <f t="shared" si="30"/>
        <v>2160.7600000000002</v>
      </c>
      <c r="F134" s="9">
        <f t="shared" si="32"/>
        <v>4156.93</v>
      </c>
      <c r="G134" s="9">
        <f t="shared" si="31"/>
        <v>178409.36000000031</v>
      </c>
      <c r="H134" s="28"/>
      <c r="I134">
        <f t="shared" si="22"/>
        <v>2</v>
      </c>
      <c r="J134">
        <f t="shared" si="23"/>
        <v>10</v>
      </c>
      <c r="K134">
        <f t="shared" si="24"/>
        <v>2018</v>
      </c>
      <c r="L134">
        <f t="shared" si="18"/>
        <v>365</v>
      </c>
      <c r="M134">
        <f t="shared" si="20"/>
        <v>31</v>
      </c>
      <c r="N134">
        <f t="shared" si="25"/>
        <v>28</v>
      </c>
      <c r="O134">
        <f t="shared" si="26"/>
        <v>2</v>
      </c>
      <c r="P134" s="16">
        <f t="shared" si="27"/>
        <v>0</v>
      </c>
      <c r="Q134">
        <f t="shared" si="28"/>
        <v>60</v>
      </c>
      <c r="R134" s="8">
        <f t="shared" si="35"/>
        <v>4150.24</v>
      </c>
      <c r="S134" s="8">
        <f t="shared" si="34"/>
        <v>4156.93</v>
      </c>
    </row>
    <row r="135" spans="1:19" ht="13.5" thickBot="1" x14ac:dyDescent="0.25">
      <c r="A135" s="3">
        <f t="shared" si="19"/>
        <v>123</v>
      </c>
      <c r="B135" s="7">
        <f t="shared" si="21"/>
        <v>43406</v>
      </c>
      <c r="C135" s="27">
        <v>2</v>
      </c>
      <c r="D135" s="9">
        <f t="shared" si="29"/>
        <v>2038.02</v>
      </c>
      <c r="E135" s="9">
        <f t="shared" si="30"/>
        <v>2118.9100000000003</v>
      </c>
      <c r="F135" s="9">
        <f t="shared" si="32"/>
        <v>4156.93</v>
      </c>
      <c r="G135" s="9">
        <f t="shared" si="31"/>
        <v>176290.4500000003</v>
      </c>
      <c r="H135" s="28"/>
      <c r="I135">
        <f t="shared" si="22"/>
        <v>2</v>
      </c>
      <c r="J135">
        <f t="shared" si="23"/>
        <v>11</v>
      </c>
      <c r="K135">
        <f t="shared" si="24"/>
        <v>2018</v>
      </c>
      <c r="L135">
        <f t="shared" si="18"/>
        <v>365</v>
      </c>
      <c r="M135">
        <f t="shared" si="20"/>
        <v>30</v>
      </c>
      <c r="N135">
        <f t="shared" si="25"/>
        <v>29</v>
      </c>
      <c r="O135">
        <f t="shared" si="26"/>
        <v>2</v>
      </c>
      <c r="P135" s="16">
        <f t="shared" si="27"/>
        <v>0</v>
      </c>
      <c r="Q135">
        <f t="shared" si="28"/>
        <v>59</v>
      </c>
      <c r="R135" s="8">
        <f t="shared" si="35"/>
        <v>4149.4399999999996</v>
      </c>
      <c r="S135" s="8">
        <f t="shared" si="34"/>
        <v>4156.93</v>
      </c>
    </row>
    <row r="136" spans="1:19" ht="13.5" thickBot="1" x14ac:dyDescent="0.25">
      <c r="A136" s="3">
        <f t="shared" si="19"/>
        <v>124</v>
      </c>
      <c r="B136" s="7">
        <f t="shared" si="21"/>
        <v>43436</v>
      </c>
      <c r="C136" s="27">
        <v>2</v>
      </c>
      <c r="D136" s="9">
        <f t="shared" si="29"/>
        <v>1948.85</v>
      </c>
      <c r="E136" s="9">
        <f t="shared" si="30"/>
        <v>2208.0800000000004</v>
      </c>
      <c r="F136" s="9">
        <f t="shared" si="32"/>
        <v>4156.93</v>
      </c>
      <c r="G136" s="9">
        <f t="shared" si="31"/>
        <v>174082.37000000032</v>
      </c>
      <c r="H136" s="28"/>
      <c r="I136">
        <f t="shared" si="22"/>
        <v>2</v>
      </c>
      <c r="J136">
        <f t="shared" si="23"/>
        <v>12</v>
      </c>
      <c r="K136">
        <f t="shared" si="24"/>
        <v>2018</v>
      </c>
      <c r="L136">
        <f t="shared" si="18"/>
        <v>365</v>
      </c>
      <c r="M136">
        <f t="shared" si="20"/>
        <v>31</v>
      </c>
      <c r="N136">
        <f t="shared" si="25"/>
        <v>28</v>
      </c>
      <c r="O136">
        <f t="shared" si="26"/>
        <v>2</v>
      </c>
      <c r="P136" s="16">
        <f t="shared" si="27"/>
        <v>0</v>
      </c>
      <c r="Q136">
        <f t="shared" si="28"/>
        <v>58</v>
      </c>
      <c r="R136" s="8">
        <f t="shared" si="35"/>
        <v>4150.17</v>
      </c>
      <c r="S136" s="8">
        <f t="shared" si="34"/>
        <v>4156.93</v>
      </c>
    </row>
    <row r="137" spans="1:19" ht="13.5" thickBot="1" x14ac:dyDescent="0.25">
      <c r="A137" s="3">
        <f t="shared" si="19"/>
        <v>125</v>
      </c>
      <c r="B137" s="7">
        <f t="shared" si="21"/>
        <v>43467</v>
      </c>
      <c r="C137" s="27">
        <v>2</v>
      </c>
      <c r="D137" s="9">
        <f t="shared" si="29"/>
        <v>1988.59</v>
      </c>
      <c r="E137" s="9">
        <f t="shared" si="30"/>
        <v>2168.34</v>
      </c>
      <c r="F137" s="9">
        <f t="shared" si="32"/>
        <v>4156.93</v>
      </c>
      <c r="G137" s="9">
        <f t="shared" si="31"/>
        <v>171914.03000000032</v>
      </c>
      <c r="H137" s="28"/>
      <c r="I137">
        <f t="shared" si="22"/>
        <v>2</v>
      </c>
      <c r="J137">
        <f t="shared" si="23"/>
        <v>1</v>
      </c>
      <c r="K137">
        <f t="shared" si="24"/>
        <v>2019</v>
      </c>
      <c r="L137">
        <f t="shared" si="18"/>
        <v>365</v>
      </c>
      <c r="M137">
        <f t="shared" si="20"/>
        <v>31</v>
      </c>
      <c r="N137">
        <f t="shared" si="25"/>
        <v>29</v>
      </c>
      <c r="O137">
        <f t="shared" si="26"/>
        <v>2</v>
      </c>
      <c r="P137" s="16">
        <f t="shared" si="27"/>
        <v>0</v>
      </c>
      <c r="Q137">
        <f t="shared" si="28"/>
        <v>57</v>
      </c>
      <c r="R137" s="8">
        <f t="shared" si="35"/>
        <v>4149.3599999999997</v>
      </c>
      <c r="S137" s="8">
        <f t="shared" si="34"/>
        <v>4156.93</v>
      </c>
    </row>
    <row r="138" spans="1:19" ht="13.5" thickBot="1" x14ac:dyDescent="0.25">
      <c r="A138" s="3">
        <f t="shared" si="19"/>
        <v>126</v>
      </c>
      <c r="B138" s="7">
        <f t="shared" si="21"/>
        <v>43498</v>
      </c>
      <c r="C138" s="27">
        <v>2</v>
      </c>
      <c r="D138" s="9">
        <f t="shared" si="29"/>
        <v>1963.82</v>
      </c>
      <c r="E138" s="9">
        <f t="shared" si="30"/>
        <v>2193.1100000000006</v>
      </c>
      <c r="F138" s="9">
        <f t="shared" si="32"/>
        <v>4156.93</v>
      </c>
      <c r="G138" s="9">
        <f t="shared" si="31"/>
        <v>169720.92000000033</v>
      </c>
      <c r="H138" s="28"/>
      <c r="I138">
        <f t="shared" si="22"/>
        <v>2</v>
      </c>
      <c r="J138">
        <f t="shared" si="23"/>
        <v>2</v>
      </c>
      <c r="K138">
        <f t="shared" si="24"/>
        <v>2019</v>
      </c>
      <c r="L138">
        <f t="shared" si="18"/>
        <v>365</v>
      </c>
      <c r="M138">
        <f t="shared" si="20"/>
        <v>28</v>
      </c>
      <c r="N138">
        <f t="shared" si="25"/>
        <v>29</v>
      </c>
      <c r="O138">
        <f t="shared" si="26"/>
        <v>2</v>
      </c>
      <c r="P138" s="16">
        <f t="shared" si="27"/>
        <v>0</v>
      </c>
      <c r="Q138">
        <f t="shared" si="28"/>
        <v>56</v>
      </c>
      <c r="R138" s="8">
        <f t="shared" si="35"/>
        <v>4150.08</v>
      </c>
      <c r="S138" s="8">
        <f t="shared" si="34"/>
        <v>4156.93</v>
      </c>
    </row>
    <row r="139" spans="1:19" ht="13.5" thickBot="1" x14ac:dyDescent="0.25">
      <c r="A139" s="3">
        <f t="shared" si="19"/>
        <v>127</v>
      </c>
      <c r="B139" s="7">
        <f t="shared" si="21"/>
        <v>43526</v>
      </c>
      <c r="C139" s="27">
        <v>2</v>
      </c>
      <c r="D139" s="9">
        <f t="shared" si="29"/>
        <v>1751.15</v>
      </c>
      <c r="E139" s="9">
        <f t="shared" si="30"/>
        <v>2405.7800000000002</v>
      </c>
      <c r="F139" s="9">
        <f t="shared" si="32"/>
        <v>4156.93</v>
      </c>
      <c r="G139" s="9">
        <f t="shared" si="31"/>
        <v>167315.14000000033</v>
      </c>
      <c r="H139" s="28"/>
      <c r="I139">
        <f t="shared" si="22"/>
        <v>2</v>
      </c>
      <c r="J139">
        <f t="shared" si="23"/>
        <v>3</v>
      </c>
      <c r="K139">
        <f t="shared" si="24"/>
        <v>2019</v>
      </c>
      <c r="L139">
        <f t="shared" si="18"/>
        <v>365</v>
      </c>
      <c r="M139">
        <f t="shared" si="20"/>
        <v>31</v>
      </c>
      <c r="N139">
        <f t="shared" si="25"/>
        <v>26</v>
      </c>
      <c r="O139">
        <f t="shared" si="26"/>
        <v>2</v>
      </c>
      <c r="P139" s="16">
        <f t="shared" si="27"/>
        <v>0</v>
      </c>
      <c r="Q139">
        <f t="shared" si="28"/>
        <v>55</v>
      </c>
      <c r="R139" s="8">
        <f t="shared" si="35"/>
        <v>4150.82</v>
      </c>
      <c r="S139" s="8">
        <f t="shared" si="34"/>
        <v>4156.93</v>
      </c>
    </row>
    <row r="140" spans="1:19" ht="13.5" thickBot="1" x14ac:dyDescent="0.25">
      <c r="A140" s="3">
        <f t="shared" si="19"/>
        <v>128</v>
      </c>
      <c r="B140" s="7">
        <f t="shared" si="21"/>
        <v>43557</v>
      </c>
      <c r="C140" s="27">
        <v>2</v>
      </c>
      <c r="D140" s="9">
        <f t="shared" si="29"/>
        <v>1911.29</v>
      </c>
      <c r="E140" s="9">
        <f t="shared" si="30"/>
        <v>2245.6400000000003</v>
      </c>
      <c r="F140" s="9">
        <f t="shared" si="32"/>
        <v>4156.93</v>
      </c>
      <c r="G140" s="9">
        <f t="shared" si="31"/>
        <v>165069.50000000032</v>
      </c>
      <c r="H140" s="28"/>
      <c r="I140">
        <f t="shared" si="22"/>
        <v>2</v>
      </c>
      <c r="J140">
        <f t="shared" si="23"/>
        <v>4</v>
      </c>
      <c r="K140">
        <f t="shared" si="24"/>
        <v>2019</v>
      </c>
      <c r="L140">
        <f t="shared" ref="L140:L203" si="36">IF(OR(K140=2008,K140=2012,K140=2016,K140=2020,K140=2024,K140=2028),366,365)</f>
        <v>365</v>
      </c>
      <c r="M140">
        <f t="shared" si="20"/>
        <v>30</v>
      </c>
      <c r="N140">
        <f t="shared" si="25"/>
        <v>29</v>
      </c>
      <c r="O140">
        <f t="shared" si="26"/>
        <v>2</v>
      </c>
      <c r="P140" s="16">
        <f t="shared" si="27"/>
        <v>0</v>
      </c>
      <c r="Q140">
        <f t="shared" si="28"/>
        <v>54</v>
      </c>
      <c r="R140" s="8">
        <f t="shared" si="35"/>
        <v>4146.92</v>
      </c>
      <c r="S140" s="8">
        <f t="shared" si="34"/>
        <v>4156.93</v>
      </c>
    </row>
    <row r="141" spans="1:19" ht="13.5" thickBot="1" x14ac:dyDescent="0.25">
      <c r="A141" s="3">
        <f t="shared" ref="A141:A204" si="37">A140+1</f>
        <v>129</v>
      </c>
      <c r="B141" s="7">
        <f t="shared" si="21"/>
        <v>43587</v>
      </c>
      <c r="C141" s="27">
        <v>2</v>
      </c>
      <c r="D141" s="9">
        <f t="shared" si="29"/>
        <v>1824.81</v>
      </c>
      <c r="E141" s="9">
        <f t="shared" si="30"/>
        <v>2332.1200000000003</v>
      </c>
      <c r="F141" s="9">
        <f t="shared" si="32"/>
        <v>4156.93</v>
      </c>
      <c r="G141" s="9">
        <f t="shared" si="31"/>
        <v>162737.38000000032</v>
      </c>
      <c r="H141" s="28"/>
      <c r="I141">
        <f t="shared" si="22"/>
        <v>2</v>
      </c>
      <c r="J141">
        <f t="shared" si="23"/>
        <v>5</v>
      </c>
      <c r="K141">
        <f t="shared" si="24"/>
        <v>2019</v>
      </c>
      <c r="L141">
        <f t="shared" si="36"/>
        <v>365</v>
      </c>
      <c r="M141">
        <f t="shared" ref="M141:M204" si="38">IF(OR(J141=1,J141=3,J141=5,J141=7,J141=8,J141=10,J141=12),31,IF(OR(J141=4,J141=6,J141=9,J141=11),30,IF(L141=365,28,29)))</f>
        <v>31</v>
      </c>
      <c r="N141">
        <f t="shared" si="25"/>
        <v>28</v>
      </c>
      <c r="O141">
        <f t="shared" si="26"/>
        <v>2</v>
      </c>
      <c r="P141" s="16">
        <f t="shared" si="27"/>
        <v>0</v>
      </c>
      <c r="Q141">
        <f t="shared" si="28"/>
        <v>53</v>
      </c>
      <c r="R141" s="8">
        <f t="shared" si="35"/>
        <v>4147.57</v>
      </c>
      <c r="S141" s="8">
        <f t="shared" si="34"/>
        <v>4156.93</v>
      </c>
    </row>
    <row r="142" spans="1:19" ht="13.5" thickBot="1" x14ac:dyDescent="0.25">
      <c r="A142" s="3">
        <f t="shared" si="37"/>
        <v>130</v>
      </c>
      <c r="B142" s="7">
        <f t="shared" ref="B142:B205" si="39">DATE(K142,J142,I142)</f>
        <v>43618</v>
      </c>
      <c r="C142" s="27">
        <v>2</v>
      </c>
      <c r="D142" s="9">
        <f t="shared" si="29"/>
        <v>1859</v>
      </c>
      <c r="E142" s="9">
        <f t="shared" si="30"/>
        <v>2297.9300000000003</v>
      </c>
      <c r="F142" s="9">
        <f t="shared" si="32"/>
        <v>4156.93</v>
      </c>
      <c r="G142" s="9">
        <f t="shared" si="31"/>
        <v>160439.45000000033</v>
      </c>
      <c r="H142" s="28"/>
      <c r="I142">
        <f t="shared" ref="I142:I205" si="40">I141</f>
        <v>2</v>
      </c>
      <c r="J142">
        <f t="shared" ref="J142:J205" si="41">IF(J141=12,1,J141+1)</f>
        <v>6</v>
      </c>
      <c r="K142">
        <f t="shared" ref="K142:K205" si="42">IF(J141=12,K141+1,K141)</f>
        <v>2019</v>
      </c>
      <c r="L142">
        <f t="shared" si="36"/>
        <v>365</v>
      </c>
      <c r="M142">
        <f t="shared" si="38"/>
        <v>30</v>
      </c>
      <c r="N142">
        <f t="shared" ref="N142:N205" si="43">M141-I141</f>
        <v>29</v>
      </c>
      <c r="O142">
        <f t="shared" ref="O142:O205" si="44">M141-N142</f>
        <v>2</v>
      </c>
      <c r="P142" s="16">
        <f t="shared" ref="P142:P205" si="45">C142-O142</f>
        <v>0</v>
      </c>
      <c r="Q142">
        <f t="shared" si="28"/>
        <v>52</v>
      </c>
      <c r="R142" s="8">
        <f t="shared" si="35"/>
        <v>4146.6899999999996</v>
      </c>
      <c r="S142" s="8">
        <f t="shared" si="34"/>
        <v>4156.93</v>
      </c>
    </row>
    <row r="143" spans="1:19" ht="13.5" thickBot="1" x14ac:dyDescent="0.25">
      <c r="A143" s="3">
        <f t="shared" si="37"/>
        <v>131</v>
      </c>
      <c r="B143" s="7">
        <f t="shared" si="39"/>
        <v>43648</v>
      </c>
      <c r="C143" s="27">
        <v>2</v>
      </c>
      <c r="D143" s="9">
        <f t="shared" si="29"/>
        <v>1773.63</v>
      </c>
      <c r="E143" s="9">
        <f t="shared" si="30"/>
        <v>2383.3000000000002</v>
      </c>
      <c r="F143" s="9">
        <f t="shared" si="32"/>
        <v>4156.93</v>
      </c>
      <c r="G143" s="9">
        <f t="shared" si="31"/>
        <v>158056.15000000034</v>
      </c>
      <c r="H143" s="28"/>
      <c r="I143">
        <f t="shared" si="40"/>
        <v>2</v>
      </c>
      <c r="J143">
        <f t="shared" si="41"/>
        <v>7</v>
      </c>
      <c r="K143">
        <f t="shared" si="42"/>
        <v>2019</v>
      </c>
      <c r="L143">
        <f t="shared" si="36"/>
        <v>365</v>
      </c>
      <c r="M143">
        <f t="shared" si="38"/>
        <v>31</v>
      </c>
      <c r="N143">
        <f t="shared" si="43"/>
        <v>28</v>
      </c>
      <c r="O143">
        <f t="shared" si="44"/>
        <v>2</v>
      </c>
      <c r="P143" s="16">
        <f t="shared" si="45"/>
        <v>0</v>
      </c>
      <c r="Q143">
        <f t="shared" ref="Q143:Q193" si="46">Q142-1</f>
        <v>51</v>
      </c>
      <c r="R143" s="8">
        <f t="shared" si="35"/>
        <v>4147.33</v>
      </c>
      <c r="S143" s="8">
        <f t="shared" si="34"/>
        <v>4156.93</v>
      </c>
    </row>
    <row r="144" spans="1:19" ht="13.5" thickBot="1" x14ac:dyDescent="0.25">
      <c r="A144" s="3">
        <f t="shared" si="37"/>
        <v>132</v>
      </c>
      <c r="B144" s="7">
        <f t="shared" si="39"/>
        <v>43679</v>
      </c>
      <c r="C144" s="27">
        <v>2</v>
      </c>
      <c r="D144" s="9">
        <f t="shared" ref="D144:D207" si="47">ROUND(G143*($D$2/L143)*(N144-P143)+G143*($D$2/L144)*O144+G142*($D$2/L143)*P143,2)</f>
        <v>1805.52</v>
      </c>
      <c r="E144" s="9">
        <f t="shared" ref="E144:E207" si="48">IF(G143&gt;F143,S144-D144,G143)</f>
        <v>2351.4100000000003</v>
      </c>
      <c r="F144" s="9">
        <f t="shared" si="32"/>
        <v>4156.93</v>
      </c>
      <c r="G144" s="9">
        <f t="shared" ref="G144:G207" si="49">IF(E144&lt;G143,G143-E144-H144,0)</f>
        <v>155704.74000000034</v>
      </c>
      <c r="H144" s="28"/>
      <c r="I144">
        <f t="shared" si="40"/>
        <v>2</v>
      </c>
      <c r="J144">
        <f t="shared" si="41"/>
        <v>8</v>
      </c>
      <c r="K144">
        <f t="shared" si="42"/>
        <v>2019</v>
      </c>
      <c r="L144">
        <f t="shared" si="36"/>
        <v>365</v>
      </c>
      <c r="M144">
        <f t="shared" si="38"/>
        <v>31</v>
      </c>
      <c r="N144">
        <f t="shared" si="43"/>
        <v>29</v>
      </c>
      <c r="O144">
        <f t="shared" si="44"/>
        <v>2</v>
      </c>
      <c r="P144" s="16">
        <f t="shared" si="45"/>
        <v>0</v>
      </c>
      <c r="Q144">
        <f t="shared" si="46"/>
        <v>50</v>
      </c>
      <c r="R144" s="8">
        <f t="shared" si="35"/>
        <v>4146.43</v>
      </c>
      <c r="S144" s="8">
        <f t="shared" si="34"/>
        <v>4156.93</v>
      </c>
    </row>
    <row r="145" spans="1:19" ht="13.5" thickBot="1" x14ac:dyDescent="0.25">
      <c r="A145" s="3">
        <f t="shared" si="37"/>
        <v>133</v>
      </c>
      <c r="B145" s="7">
        <f t="shared" si="39"/>
        <v>43710</v>
      </c>
      <c r="C145" s="27">
        <v>2</v>
      </c>
      <c r="D145" s="9">
        <f t="shared" si="47"/>
        <v>1778.66</v>
      </c>
      <c r="E145" s="9">
        <f t="shared" si="48"/>
        <v>2378.2700000000004</v>
      </c>
      <c r="F145" s="9">
        <f t="shared" ref="F145:F208" si="50">IF(AND(H144&lt;&gt;0,$K$9=1),S145,IF(G144&gt;F144,F144,D145+E145))</f>
        <v>4156.93</v>
      </c>
      <c r="G145" s="9">
        <f t="shared" si="49"/>
        <v>153326.47000000035</v>
      </c>
      <c r="H145" s="28"/>
      <c r="I145">
        <f t="shared" si="40"/>
        <v>2</v>
      </c>
      <c r="J145">
        <f t="shared" si="41"/>
        <v>9</v>
      </c>
      <c r="K145">
        <f t="shared" si="42"/>
        <v>2019</v>
      </c>
      <c r="L145">
        <f t="shared" si="36"/>
        <v>365</v>
      </c>
      <c r="M145">
        <f t="shared" si="38"/>
        <v>30</v>
      </c>
      <c r="N145">
        <f t="shared" si="43"/>
        <v>29</v>
      </c>
      <c r="O145">
        <f t="shared" si="44"/>
        <v>2</v>
      </c>
      <c r="P145" s="16">
        <f t="shared" si="45"/>
        <v>0</v>
      </c>
      <c r="Q145">
        <f t="shared" si="46"/>
        <v>49</v>
      </c>
      <c r="R145" s="8">
        <f t="shared" si="35"/>
        <v>4147.05</v>
      </c>
      <c r="S145" s="8">
        <f t="shared" si="34"/>
        <v>4156.93</v>
      </c>
    </row>
    <row r="146" spans="1:19" ht="13.5" thickBot="1" x14ac:dyDescent="0.25">
      <c r="A146" s="3">
        <f t="shared" si="37"/>
        <v>134</v>
      </c>
      <c r="B146" s="7">
        <f t="shared" si="39"/>
        <v>43740</v>
      </c>
      <c r="C146" s="27">
        <v>2</v>
      </c>
      <c r="D146" s="9">
        <f t="shared" si="47"/>
        <v>1694.99</v>
      </c>
      <c r="E146" s="9">
        <f t="shared" si="48"/>
        <v>2461.9400000000005</v>
      </c>
      <c r="F146" s="9">
        <f t="shared" si="50"/>
        <v>4156.93</v>
      </c>
      <c r="G146" s="9">
        <f t="shared" si="49"/>
        <v>150864.53000000035</v>
      </c>
      <c r="H146" s="28"/>
      <c r="I146">
        <f t="shared" si="40"/>
        <v>2</v>
      </c>
      <c r="J146">
        <f t="shared" si="41"/>
        <v>10</v>
      </c>
      <c r="K146">
        <f t="shared" si="42"/>
        <v>2019</v>
      </c>
      <c r="L146">
        <f t="shared" si="36"/>
        <v>365</v>
      </c>
      <c r="M146">
        <f t="shared" si="38"/>
        <v>31</v>
      </c>
      <c r="N146">
        <f t="shared" si="43"/>
        <v>28</v>
      </c>
      <c r="O146">
        <f t="shared" si="44"/>
        <v>2</v>
      </c>
      <c r="P146" s="16">
        <f t="shared" si="45"/>
        <v>0</v>
      </c>
      <c r="Q146">
        <f t="shared" si="46"/>
        <v>48</v>
      </c>
      <c r="R146" s="8">
        <f t="shared" ref="R146:R177" si="51">IF(Q146=0,0,ROUND(G145*(($D$2/12)/(1-POWER(1+$D$2/12,-(Q146)))),2))</f>
        <v>4147.6899999999996</v>
      </c>
      <c r="S146" s="8">
        <f t="shared" ref="S146:S209" si="52">IF(AND(H145&lt;&gt;0,$K$9=1),R146,IF(Q146=0,0,S145))</f>
        <v>4156.93</v>
      </c>
    </row>
    <row r="147" spans="1:19" ht="13.5" thickBot="1" x14ac:dyDescent="0.25">
      <c r="A147" s="3">
        <f t="shared" si="37"/>
        <v>135</v>
      </c>
      <c r="B147" s="7">
        <f t="shared" si="39"/>
        <v>43771</v>
      </c>
      <c r="C147" s="27">
        <v>2</v>
      </c>
      <c r="D147" s="9">
        <f t="shared" si="47"/>
        <v>1723.37</v>
      </c>
      <c r="E147" s="9">
        <f t="shared" si="48"/>
        <v>2433.5600000000004</v>
      </c>
      <c r="F147" s="9">
        <f t="shared" si="50"/>
        <v>4156.93</v>
      </c>
      <c r="G147" s="9">
        <f t="shared" si="49"/>
        <v>148430.97000000035</v>
      </c>
      <c r="H147" s="28"/>
      <c r="I147">
        <f t="shared" si="40"/>
        <v>2</v>
      </c>
      <c r="J147">
        <f t="shared" si="41"/>
        <v>11</v>
      </c>
      <c r="K147">
        <f t="shared" si="42"/>
        <v>2019</v>
      </c>
      <c r="L147">
        <f t="shared" si="36"/>
        <v>365</v>
      </c>
      <c r="M147">
        <f t="shared" si="38"/>
        <v>30</v>
      </c>
      <c r="N147">
        <f t="shared" si="43"/>
        <v>29</v>
      </c>
      <c r="O147">
        <f t="shared" si="44"/>
        <v>2</v>
      </c>
      <c r="P147" s="16">
        <f t="shared" si="45"/>
        <v>0</v>
      </c>
      <c r="Q147">
        <f t="shared" si="46"/>
        <v>47</v>
      </c>
      <c r="R147" s="8">
        <f t="shared" si="51"/>
        <v>4146.79</v>
      </c>
      <c r="S147" s="8">
        <f t="shared" si="52"/>
        <v>4156.93</v>
      </c>
    </row>
    <row r="148" spans="1:19" ht="13.5" thickBot="1" x14ac:dyDescent="0.25">
      <c r="A148" s="3">
        <f t="shared" si="37"/>
        <v>136</v>
      </c>
      <c r="B148" s="7">
        <f t="shared" si="39"/>
        <v>43801</v>
      </c>
      <c r="C148" s="27">
        <v>2</v>
      </c>
      <c r="D148" s="9">
        <f t="shared" si="47"/>
        <v>1640.87</v>
      </c>
      <c r="E148" s="9">
        <f t="shared" si="48"/>
        <v>2516.0600000000004</v>
      </c>
      <c r="F148" s="9">
        <f t="shared" si="50"/>
        <v>4156.93</v>
      </c>
      <c r="G148" s="9">
        <f t="shared" si="49"/>
        <v>145914.91000000035</v>
      </c>
      <c r="H148" s="28"/>
      <c r="I148">
        <f t="shared" si="40"/>
        <v>2</v>
      </c>
      <c r="J148">
        <f t="shared" si="41"/>
        <v>12</v>
      </c>
      <c r="K148">
        <f t="shared" si="42"/>
        <v>2019</v>
      </c>
      <c r="L148">
        <f t="shared" si="36"/>
        <v>365</v>
      </c>
      <c r="M148">
        <f t="shared" si="38"/>
        <v>31</v>
      </c>
      <c r="N148">
        <f t="shared" si="43"/>
        <v>28</v>
      </c>
      <c r="O148">
        <f t="shared" si="44"/>
        <v>2</v>
      </c>
      <c r="P148" s="16">
        <f t="shared" si="45"/>
        <v>0</v>
      </c>
      <c r="Q148">
        <f t="shared" si="46"/>
        <v>46</v>
      </c>
      <c r="R148" s="8">
        <f t="shared" si="51"/>
        <v>4147.41</v>
      </c>
      <c r="S148" s="8">
        <f t="shared" si="52"/>
        <v>4156.93</v>
      </c>
    </row>
    <row r="149" spans="1:19" ht="13.5" thickBot="1" x14ac:dyDescent="0.25">
      <c r="A149" s="3">
        <f t="shared" si="37"/>
        <v>137</v>
      </c>
      <c r="B149" s="7">
        <f t="shared" si="39"/>
        <v>43832</v>
      </c>
      <c r="C149" s="27">
        <v>2</v>
      </c>
      <c r="D149" s="9">
        <f t="shared" si="47"/>
        <v>1666.53</v>
      </c>
      <c r="E149" s="9">
        <f t="shared" si="48"/>
        <v>2490.4000000000005</v>
      </c>
      <c r="F149" s="9">
        <f t="shared" si="50"/>
        <v>4156.93</v>
      </c>
      <c r="G149" s="9">
        <f t="shared" si="49"/>
        <v>143424.51000000036</v>
      </c>
      <c r="H149" s="28"/>
      <c r="I149">
        <f t="shared" si="40"/>
        <v>2</v>
      </c>
      <c r="J149">
        <f t="shared" si="41"/>
        <v>1</v>
      </c>
      <c r="K149">
        <f t="shared" si="42"/>
        <v>2020</v>
      </c>
      <c r="L149">
        <f t="shared" si="36"/>
        <v>366</v>
      </c>
      <c r="M149">
        <f t="shared" si="38"/>
        <v>31</v>
      </c>
      <c r="N149">
        <f t="shared" si="43"/>
        <v>29</v>
      </c>
      <c r="O149">
        <f t="shared" si="44"/>
        <v>2</v>
      </c>
      <c r="P149" s="16">
        <f t="shared" si="45"/>
        <v>0</v>
      </c>
      <c r="Q149">
        <f t="shared" si="46"/>
        <v>45</v>
      </c>
      <c r="R149" s="8">
        <f t="shared" si="51"/>
        <v>4146.5</v>
      </c>
      <c r="S149" s="8">
        <f t="shared" si="52"/>
        <v>4156.93</v>
      </c>
    </row>
    <row r="150" spans="1:19" ht="13.5" thickBot="1" x14ac:dyDescent="0.25">
      <c r="A150" s="3">
        <f t="shared" si="37"/>
        <v>138</v>
      </c>
      <c r="B150" s="7">
        <f t="shared" si="39"/>
        <v>43863</v>
      </c>
      <c r="C150" s="27">
        <v>2</v>
      </c>
      <c r="D150" s="9">
        <f t="shared" si="47"/>
        <v>1633.9</v>
      </c>
      <c r="E150" s="9">
        <f t="shared" si="48"/>
        <v>2523.0300000000002</v>
      </c>
      <c r="F150" s="9">
        <f t="shared" si="50"/>
        <v>4156.93</v>
      </c>
      <c r="G150" s="9">
        <f t="shared" si="49"/>
        <v>140901.48000000036</v>
      </c>
      <c r="H150" s="28"/>
      <c r="I150">
        <f t="shared" si="40"/>
        <v>2</v>
      </c>
      <c r="J150">
        <f t="shared" si="41"/>
        <v>2</v>
      </c>
      <c r="K150">
        <f t="shared" si="42"/>
        <v>2020</v>
      </c>
      <c r="L150">
        <f t="shared" si="36"/>
        <v>366</v>
      </c>
      <c r="M150">
        <f t="shared" si="38"/>
        <v>29</v>
      </c>
      <c r="N150">
        <f t="shared" si="43"/>
        <v>29</v>
      </c>
      <c r="O150">
        <f t="shared" si="44"/>
        <v>2</v>
      </c>
      <c r="P150" s="16">
        <f t="shared" si="45"/>
        <v>0</v>
      </c>
      <c r="Q150">
        <f t="shared" si="46"/>
        <v>44</v>
      </c>
      <c r="R150" s="8">
        <f t="shared" si="51"/>
        <v>4147.09</v>
      </c>
      <c r="S150" s="8">
        <f t="shared" si="52"/>
        <v>4156.93</v>
      </c>
    </row>
    <row r="151" spans="1:19" ht="13.5" thickBot="1" x14ac:dyDescent="0.25">
      <c r="A151" s="3">
        <f t="shared" si="37"/>
        <v>139</v>
      </c>
      <c r="B151" s="7">
        <f t="shared" si="39"/>
        <v>43892</v>
      </c>
      <c r="C151" s="27">
        <v>2</v>
      </c>
      <c r="D151" s="9">
        <f t="shared" si="47"/>
        <v>1501.6</v>
      </c>
      <c r="E151" s="9">
        <f t="shared" si="48"/>
        <v>2655.3300000000004</v>
      </c>
      <c r="F151" s="9">
        <f t="shared" si="50"/>
        <v>4156.93</v>
      </c>
      <c r="G151" s="9">
        <f t="shared" si="49"/>
        <v>138246.15000000037</v>
      </c>
      <c r="H151" s="28"/>
      <c r="I151">
        <f t="shared" si="40"/>
        <v>2</v>
      </c>
      <c r="J151">
        <f t="shared" si="41"/>
        <v>3</v>
      </c>
      <c r="K151">
        <f t="shared" si="42"/>
        <v>2020</v>
      </c>
      <c r="L151">
        <f t="shared" si="36"/>
        <v>366</v>
      </c>
      <c r="M151">
        <f t="shared" si="38"/>
        <v>31</v>
      </c>
      <c r="N151">
        <f t="shared" si="43"/>
        <v>27</v>
      </c>
      <c r="O151">
        <f t="shared" si="44"/>
        <v>2</v>
      </c>
      <c r="P151" s="16">
        <f t="shared" si="45"/>
        <v>0</v>
      </c>
      <c r="Q151">
        <f t="shared" si="46"/>
        <v>43</v>
      </c>
      <c r="R151" s="8">
        <f t="shared" si="51"/>
        <v>4147.58</v>
      </c>
      <c r="S151" s="8">
        <f t="shared" si="52"/>
        <v>4156.93</v>
      </c>
    </row>
    <row r="152" spans="1:19" ht="13.5" thickBot="1" x14ac:dyDescent="0.25">
      <c r="A152" s="3">
        <f t="shared" si="37"/>
        <v>140</v>
      </c>
      <c r="B152" s="7">
        <f t="shared" si="39"/>
        <v>43923</v>
      </c>
      <c r="C152" s="27">
        <v>2</v>
      </c>
      <c r="D152" s="9">
        <f t="shared" si="47"/>
        <v>1574.91</v>
      </c>
      <c r="E152" s="9">
        <f t="shared" si="48"/>
        <v>2582.0200000000004</v>
      </c>
      <c r="F152" s="9">
        <f t="shared" si="50"/>
        <v>4156.93</v>
      </c>
      <c r="G152" s="9">
        <f t="shared" si="49"/>
        <v>135664.13000000038</v>
      </c>
      <c r="H152" s="28"/>
      <c r="I152">
        <f t="shared" si="40"/>
        <v>2</v>
      </c>
      <c r="J152">
        <f t="shared" si="41"/>
        <v>4</v>
      </c>
      <c r="K152">
        <f t="shared" si="42"/>
        <v>2020</v>
      </c>
      <c r="L152">
        <f t="shared" si="36"/>
        <v>366</v>
      </c>
      <c r="M152">
        <f t="shared" si="38"/>
        <v>30</v>
      </c>
      <c r="N152">
        <f t="shared" si="43"/>
        <v>29</v>
      </c>
      <c r="O152">
        <f t="shared" si="44"/>
        <v>2</v>
      </c>
      <c r="P152" s="16">
        <f t="shared" si="45"/>
        <v>0</v>
      </c>
      <c r="Q152">
        <f t="shared" si="46"/>
        <v>42</v>
      </c>
      <c r="R152" s="8">
        <f t="shared" si="51"/>
        <v>4144.97</v>
      </c>
      <c r="S152" s="8">
        <f t="shared" si="52"/>
        <v>4156.93</v>
      </c>
    </row>
    <row r="153" spans="1:19" ht="13.5" thickBot="1" x14ac:dyDescent="0.25">
      <c r="A153" s="3">
        <f t="shared" si="37"/>
        <v>141</v>
      </c>
      <c r="B153" s="7">
        <f t="shared" si="39"/>
        <v>43953</v>
      </c>
      <c r="C153" s="27">
        <v>2</v>
      </c>
      <c r="D153" s="9">
        <f t="shared" si="47"/>
        <v>1495.64</v>
      </c>
      <c r="E153" s="9">
        <f t="shared" si="48"/>
        <v>2661.29</v>
      </c>
      <c r="F153" s="9">
        <f t="shared" si="50"/>
        <v>4156.93</v>
      </c>
      <c r="G153" s="9">
        <f t="shared" si="49"/>
        <v>133002.84000000037</v>
      </c>
      <c r="H153" s="28"/>
      <c r="I153">
        <f t="shared" si="40"/>
        <v>2</v>
      </c>
      <c r="J153">
        <f t="shared" si="41"/>
        <v>5</v>
      </c>
      <c r="K153">
        <f t="shared" si="42"/>
        <v>2020</v>
      </c>
      <c r="L153">
        <f t="shared" si="36"/>
        <v>366</v>
      </c>
      <c r="M153">
        <f t="shared" si="38"/>
        <v>31</v>
      </c>
      <c r="N153">
        <f t="shared" si="43"/>
        <v>28</v>
      </c>
      <c r="O153">
        <f t="shared" si="44"/>
        <v>2</v>
      </c>
      <c r="P153" s="16">
        <f t="shared" si="45"/>
        <v>0</v>
      </c>
      <c r="Q153">
        <f t="shared" si="46"/>
        <v>41</v>
      </c>
      <c r="R153" s="8">
        <f t="shared" si="51"/>
        <v>4145.38</v>
      </c>
      <c r="S153" s="8">
        <f t="shared" si="52"/>
        <v>4156.93</v>
      </c>
    </row>
    <row r="154" spans="1:19" ht="13.5" thickBot="1" x14ac:dyDescent="0.25">
      <c r="A154" s="3">
        <f t="shared" si="37"/>
        <v>142</v>
      </c>
      <c r="B154" s="7">
        <f t="shared" si="39"/>
        <v>43984</v>
      </c>
      <c r="C154" s="27">
        <v>2</v>
      </c>
      <c r="D154" s="9">
        <f t="shared" si="47"/>
        <v>1515.18</v>
      </c>
      <c r="E154" s="9">
        <f t="shared" si="48"/>
        <v>2641.75</v>
      </c>
      <c r="F154" s="9">
        <f t="shared" si="50"/>
        <v>4156.93</v>
      </c>
      <c r="G154" s="9">
        <f t="shared" si="49"/>
        <v>130361.09000000037</v>
      </c>
      <c r="H154" s="28"/>
      <c r="I154">
        <f t="shared" si="40"/>
        <v>2</v>
      </c>
      <c r="J154">
        <f t="shared" si="41"/>
        <v>6</v>
      </c>
      <c r="K154">
        <f t="shared" si="42"/>
        <v>2020</v>
      </c>
      <c r="L154">
        <f t="shared" si="36"/>
        <v>366</v>
      </c>
      <c r="M154">
        <f t="shared" si="38"/>
        <v>30</v>
      </c>
      <c r="N154">
        <f t="shared" si="43"/>
        <v>29</v>
      </c>
      <c r="O154">
        <f t="shared" si="44"/>
        <v>2</v>
      </c>
      <c r="P154" s="16">
        <f t="shared" si="45"/>
        <v>0</v>
      </c>
      <c r="Q154">
        <f t="shared" si="46"/>
        <v>40</v>
      </c>
      <c r="R154" s="8">
        <f t="shared" si="51"/>
        <v>4144.24</v>
      </c>
      <c r="S154" s="8">
        <f t="shared" si="52"/>
        <v>4156.93</v>
      </c>
    </row>
    <row r="155" spans="1:19" ht="13.5" thickBot="1" x14ac:dyDescent="0.25">
      <c r="A155" s="3">
        <f t="shared" si="37"/>
        <v>143</v>
      </c>
      <c r="B155" s="7">
        <f t="shared" si="39"/>
        <v>44014</v>
      </c>
      <c r="C155" s="27">
        <v>2</v>
      </c>
      <c r="D155" s="9">
        <f t="shared" si="47"/>
        <v>1437.18</v>
      </c>
      <c r="E155" s="9">
        <f t="shared" si="48"/>
        <v>2719.75</v>
      </c>
      <c r="F155" s="9">
        <f t="shared" si="50"/>
        <v>4156.93</v>
      </c>
      <c r="G155" s="9">
        <f t="shared" si="49"/>
        <v>127641.34000000037</v>
      </c>
      <c r="H155" s="28"/>
      <c r="I155">
        <f t="shared" si="40"/>
        <v>2</v>
      </c>
      <c r="J155">
        <f t="shared" si="41"/>
        <v>7</v>
      </c>
      <c r="K155">
        <f t="shared" si="42"/>
        <v>2020</v>
      </c>
      <c r="L155">
        <f t="shared" si="36"/>
        <v>366</v>
      </c>
      <c r="M155">
        <f t="shared" si="38"/>
        <v>31</v>
      </c>
      <c r="N155">
        <f t="shared" si="43"/>
        <v>28</v>
      </c>
      <c r="O155">
        <f t="shared" si="44"/>
        <v>2</v>
      </c>
      <c r="P155" s="16">
        <f t="shared" si="45"/>
        <v>0</v>
      </c>
      <c r="Q155">
        <f t="shared" si="46"/>
        <v>39</v>
      </c>
      <c r="R155" s="8">
        <f t="shared" si="51"/>
        <v>4144.62</v>
      </c>
      <c r="S155" s="8">
        <f t="shared" si="52"/>
        <v>4156.93</v>
      </c>
    </row>
    <row r="156" spans="1:19" ht="13.5" thickBot="1" x14ac:dyDescent="0.25">
      <c r="A156" s="3">
        <f t="shared" si="37"/>
        <v>144</v>
      </c>
      <c r="B156" s="7">
        <f t="shared" si="39"/>
        <v>44045</v>
      </c>
      <c r="C156" s="27">
        <v>2</v>
      </c>
      <c r="D156" s="9">
        <f t="shared" si="47"/>
        <v>1454.1</v>
      </c>
      <c r="E156" s="9">
        <f t="shared" si="48"/>
        <v>2702.8300000000004</v>
      </c>
      <c r="F156" s="9">
        <f t="shared" si="50"/>
        <v>4156.93</v>
      </c>
      <c r="G156" s="9">
        <f t="shared" si="49"/>
        <v>124938.51000000037</v>
      </c>
      <c r="H156" s="28"/>
      <c r="I156">
        <f t="shared" si="40"/>
        <v>2</v>
      </c>
      <c r="J156">
        <f t="shared" si="41"/>
        <v>8</v>
      </c>
      <c r="K156">
        <f t="shared" si="42"/>
        <v>2020</v>
      </c>
      <c r="L156">
        <f t="shared" si="36"/>
        <v>366</v>
      </c>
      <c r="M156">
        <f t="shared" si="38"/>
        <v>31</v>
      </c>
      <c r="N156">
        <f t="shared" si="43"/>
        <v>29</v>
      </c>
      <c r="O156">
        <f t="shared" si="44"/>
        <v>2</v>
      </c>
      <c r="P156" s="16">
        <f t="shared" si="45"/>
        <v>0</v>
      </c>
      <c r="Q156">
        <f t="shared" si="46"/>
        <v>38</v>
      </c>
      <c r="R156" s="8">
        <f t="shared" si="51"/>
        <v>4143.4399999999996</v>
      </c>
      <c r="S156" s="8">
        <f t="shared" si="52"/>
        <v>4156.93</v>
      </c>
    </row>
    <row r="157" spans="1:19" ht="13.5" thickBot="1" x14ac:dyDescent="0.25">
      <c r="A157" s="3">
        <f t="shared" si="37"/>
        <v>145</v>
      </c>
      <c r="B157" s="7">
        <f t="shared" si="39"/>
        <v>44076</v>
      </c>
      <c r="C157" s="27">
        <v>2</v>
      </c>
      <c r="D157" s="9">
        <f t="shared" si="47"/>
        <v>1423.31</v>
      </c>
      <c r="E157" s="9">
        <f t="shared" si="48"/>
        <v>2733.6200000000003</v>
      </c>
      <c r="F157" s="9">
        <f t="shared" si="50"/>
        <v>4156.93</v>
      </c>
      <c r="G157" s="9">
        <f t="shared" si="49"/>
        <v>122204.89000000038</v>
      </c>
      <c r="H157" s="28"/>
      <c r="I157">
        <f t="shared" si="40"/>
        <v>2</v>
      </c>
      <c r="J157">
        <f t="shared" si="41"/>
        <v>9</v>
      </c>
      <c r="K157">
        <f t="shared" si="42"/>
        <v>2020</v>
      </c>
      <c r="L157">
        <f t="shared" si="36"/>
        <v>366</v>
      </c>
      <c r="M157">
        <f t="shared" si="38"/>
        <v>30</v>
      </c>
      <c r="N157">
        <f t="shared" si="43"/>
        <v>29</v>
      </c>
      <c r="O157">
        <f t="shared" si="44"/>
        <v>2</v>
      </c>
      <c r="P157" s="16">
        <f t="shared" si="45"/>
        <v>0</v>
      </c>
      <c r="Q157">
        <f t="shared" si="46"/>
        <v>37</v>
      </c>
      <c r="R157" s="8">
        <f t="shared" si="51"/>
        <v>4143.7700000000004</v>
      </c>
      <c r="S157" s="8">
        <f t="shared" si="52"/>
        <v>4156.93</v>
      </c>
    </row>
    <row r="158" spans="1:19" ht="13.5" thickBot="1" x14ac:dyDescent="0.25">
      <c r="A158" s="3">
        <f t="shared" si="37"/>
        <v>146</v>
      </c>
      <c r="B158" s="7">
        <f t="shared" si="39"/>
        <v>44106</v>
      </c>
      <c r="C158" s="27">
        <v>2</v>
      </c>
      <c r="D158" s="9">
        <f t="shared" si="47"/>
        <v>1347.26</v>
      </c>
      <c r="E158" s="9">
        <f t="shared" si="48"/>
        <v>2809.67</v>
      </c>
      <c r="F158" s="9">
        <f t="shared" si="50"/>
        <v>4156.93</v>
      </c>
      <c r="G158" s="9">
        <f t="shared" si="49"/>
        <v>119395.22000000038</v>
      </c>
      <c r="H158" s="28"/>
      <c r="I158">
        <f t="shared" si="40"/>
        <v>2</v>
      </c>
      <c r="J158">
        <f t="shared" si="41"/>
        <v>10</v>
      </c>
      <c r="K158">
        <f t="shared" si="42"/>
        <v>2020</v>
      </c>
      <c r="L158">
        <f t="shared" si="36"/>
        <v>366</v>
      </c>
      <c r="M158">
        <f t="shared" si="38"/>
        <v>31</v>
      </c>
      <c r="N158">
        <f t="shared" si="43"/>
        <v>28</v>
      </c>
      <c r="O158">
        <f t="shared" si="44"/>
        <v>2</v>
      </c>
      <c r="P158" s="16">
        <f t="shared" si="45"/>
        <v>0</v>
      </c>
      <c r="Q158">
        <f t="shared" si="46"/>
        <v>36</v>
      </c>
      <c r="R158" s="8">
        <f t="shared" si="51"/>
        <v>4144.1000000000004</v>
      </c>
      <c r="S158" s="8">
        <f t="shared" si="52"/>
        <v>4156.93</v>
      </c>
    </row>
    <row r="159" spans="1:19" ht="13.5" thickBot="1" x14ac:dyDescent="0.25">
      <c r="A159" s="3">
        <f t="shared" si="37"/>
        <v>147</v>
      </c>
      <c r="B159" s="7">
        <f t="shared" si="39"/>
        <v>44137</v>
      </c>
      <c r="C159" s="27">
        <v>2</v>
      </c>
      <c r="D159" s="9">
        <f t="shared" si="47"/>
        <v>1360.16</v>
      </c>
      <c r="E159" s="9">
        <f t="shared" si="48"/>
        <v>2796.7700000000004</v>
      </c>
      <c r="F159" s="9">
        <f t="shared" si="50"/>
        <v>4156.93</v>
      </c>
      <c r="G159" s="9">
        <f t="shared" si="49"/>
        <v>116598.45000000038</v>
      </c>
      <c r="H159" s="28"/>
      <c r="I159">
        <f t="shared" si="40"/>
        <v>2</v>
      </c>
      <c r="J159">
        <f t="shared" si="41"/>
        <v>11</v>
      </c>
      <c r="K159">
        <f t="shared" si="42"/>
        <v>2020</v>
      </c>
      <c r="L159">
        <f t="shared" si="36"/>
        <v>366</v>
      </c>
      <c r="M159">
        <f t="shared" si="38"/>
        <v>30</v>
      </c>
      <c r="N159">
        <f t="shared" si="43"/>
        <v>29</v>
      </c>
      <c r="O159">
        <f t="shared" si="44"/>
        <v>2</v>
      </c>
      <c r="P159" s="16">
        <f t="shared" si="45"/>
        <v>0</v>
      </c>
      <c r="Q159">
        <f t="shared" si="46"/>
        <v>35</v>
      </c>
      <c r="R159" s="8">
        <f t="shared" si="51"/>
        <v>4142.88</v>
      </c>
      <c r="S159" s="8">
        <f t="shared" si="52"/>
        <v>4156.93</v>
      </c>
    </row>
    <row r="160" spans="1:19" ht="13.5" thickBot="1" x14ac:dyDescent="0.25">
      <c r="A160" s="3">
        <f t="shared" si="37"/>
        <v>148</v>
      </c>
      <c r="B160" s="7">
        <f t="shared" si="39"/>
        <v>44167</v>
      </c>
      <c r="C160" s="27">
        <v>2</v>
      </c>
      <c r="D160" s="9">
        <f t="shared" si="47"/>
        <v>1285.45</v>
      </c>
      <c r="E160" s="9">
        <f t="shared" si="48"/>
        <v>2871.4800000000005</v>
      </c>
      <c r="F160" s="9">
        <f t="shared" si="50"/>
        <v>4156.93</v>
      </c>
      <c r="G160" s="9">
        <f t="shared" si="49"/>
        <v>113726.97000000038</v>
      </c>
      <c r="H160" s="28"/>
      <c r="I160">
        <f t="shared" si="40"/>
        <v>2</v>
      </c>
      <c r="J160">
        <f t="shared" si="41"/>
        <v>12</v>
      </c>
      <c r="K160">
        <f t="shared" si="42"/>
        <v>2020</v>
      </c>
      <c r="L160">
        <f t="shared" si="36"/>
        <v>366</v>
      </c>
      <c r="M160">
        <f t="shared" si="38"/>
        <v>31</v>
      </c>
      <c r="N160">
        <f t="shared" si="43"/>
        <v>28</v>
      </c>
      <c r="O160">
        <f t="shared" si="44"/>
        <v>2</v>
      </c>
      <c r="P160" s="16">
        <f t="shared" si="45"/>
        <v>0</v>
      </c>
      <c r="Q160">
        <f t="shared" si="46"/>
        <v>34</v>
      </c>
      <c r="R160" s="8">
        <f t="shared" si="51"/>
        <v>4143.16</v>
      </c>
      <c r="S160" s="8">
        <f t="shared" si="52"/>
        <v>4156.93</v>
      </c>
    </row>
    <row r="161" spans="1:19" ht="13.5" thickBot="1" x14ac:dyDescent="0.25">
      <c r="A161" s="3">
        <f t="shared" si="37"/>
        <v>149</v>
      </c>
      <c r="B161" s="7">
        <f t="shared" si="39"/>
        <v>44198</v>
      </c>
      <c r="C161" s="27">
        <v>2</v>
      </c>
      <c r="D161" s="9">
        <f t="shared" si="47"/>
        <v>1295.82</v>
      </c>
      <c r="E161" s="9">
        <f t="shared" si="48"/>
        <v>2861.1100000000006</v>
      </c>
      <c r="F161" s="9">
        <f t="shared" si="50"/>
        <v>4156.93</v>
      </c>
      <c r="G161" s="9">
        <f t="shared" si="49"/>
        <v>110865.86000000038</v>
      </c>
      <c r="H161" s="28"/>
      <c r="I161">
        <f t="shared" si="40"/>
        <v>2</v>
      </c>
      <c r="J161">
        <f t="shared" si="41"/>
        <v>1</v>
      </c>
      <c r="K161">
        <f t="shared" si="42"/>
        <v>2021</v>
      </c>
      <c r="L161">
        <f t="shared" si="36"/>
        <v>365</v>
      </c>
      <c r="M161">
        <f t="shared" si="38"/>
        <v>31</v>
      </c>
      <c r="N161">
        <f t="shared" si="43"/>
        <v>29</v>
      </c>
      <c r="O161">
        <f t="shared" si="44"/>
        <v>2</v>
      </c>
      <c r="P161" s="16">
        <f t="shared" si="45"/>
        <v>0</v>
      </c>
      <c r="Q161">
        <f t="shared" si="46"/>
        <v>33</v>
      </c>
      <c r="R161" s="8">
        <f t="shared" si="51"/>
        <v>4141.88</v>
      </c>
      <c r="S161" s="8">
        <f t="shared" si="52"/>
        <v>4156.93</v>
      </c>
    </row>
    <row r="162" spans="1:19" ht="13.5" thickBot="1" x14ac:dyDescent="0.25">
      <c r="A162" s="3">
        <f t="shared" si="37"/>
        <v>150</v>
      </c>
      <c r="B162" s="7">
        <f t="shared" si="39"/>
        <v>44229</v>
      </c>
      <c r="C162" s="27">
        <v>2</v>
      </c>
      <c r="D162" s="9">
        <f t="shared" si="47"/>
        <v>1266.45</v>
      </c>
      <c r="E162" s="9">
        <f t="shared" si="48"/>
        <v>2890.4800000000005</v>
      </c>
      <c r="F162" s="9">
        <f t="shared" si="50"/>
        <v>4156.93</v>
      </c>
      <c r="G162" s="9">
        <f t="shared" si="49"/>
        <v>107975.38000000038</v>
      </c>
      <c r="H162" s="28"/>
      <c r="I162">
        <f t="shared" si="40"/>
        <v>2</v>
      </c>
      <c r="J162">
        <f t="shared" si="41"/>
        <v>2</v>
      </c>
      <c r="K162">
        <f t="shared" si="42"/>
        <v>2021</v>
      </c>
      <c r="L162">
        <f t="shared" si="36"/>
        <v>365</v>
      </c>
      <c r="M162">
        <f t="shared" si="38"/>
        <v>28</v>
      </c>
      <c r="N162">
        <f t="shared" si="43"/>
        <v>29</v>
      </c>
      <c r="O162">
        <f t="shared" si="44"/>
        <v>2</v>
      </c>
      <c r="P162" s="16">
        <f t="shared" si="45"/>
        <v>0</v>
      </c>
      <c r="Q162">
        <f t="shared" si="46"/>
        <v>32</v>
      </c>
      <c r="R162" s="8">
        <f t="shared" si="51"/>
        <v>4142.1000000000004</v>
      </c>
      <c r="S162" s="8">
        <f t="shared" si="52"/>
        <v>4156.93</v>
      </c>
    </row>
    <row r="163" spans="1:19" ht="13.5" thickBot="1" x14ac:dyDescent="0.25">
      <c r="A163" s="3">
        <f t="shared" si="37"/>
        <v>151</v>
      </c>
      <c r="B163" s="7">
        <f t="shared" si="39"/>
        <v>44257</v>
      </c>
      <c r="C163" s="27">
        <v>2</v>
      </c>
      <c r="D163" s="9">
        <f t="shared" si="47"/>
        <v>1114.07</v>
      </c>
      <c r="E163" s="9">
        <f t="shared" si="48"/>
        <v>3042.8600000000006</v>
      </c>
      <c r="F163" s="9">
        <f t="shared" si="50"/>
        <v>4156.93</v>
      </c>
      <c r="G163" s="9">
        <f t="shared" si="49"/>
        <v>104932.52000000038</v>
      </c>
      <c r="H163" s="28"/>
      <c r="I163">
        <f t="shared" si="40"/>
        <v>2</v>
      </c>
      <c r="J163">
        <f t="shared" si="41"/>
        <v>3</v>
      </c>
      <c r="K163">
        <f t="shared" si="42"/>
        <v>2021</v>
      </c>
      <c r="L163">
        <f t="shared" si="36"/>
        <v>365</v>
      </c>
      <c r="M163">
        <f t="shared" si="38"/>
        <v>31</v>
      </c>
      <c r="N163">
        <f t="shared" si="43"/>
        <v>26</v>
      </c>
      <c r="O163">
        <f t="shared" si="44"/>
        <v>2</v>
      </c>
      <c r="P163" s="16">
        <f t="shared" si="45"/>
        <v>0</v>
      </c>
      <c r="Q163">
        <f t="shared" si="46"/>
        <v>31</v>
      </c>
      <c r="R163" s="8">
        <f t="shared" si="51"/>
        <v>4142.45</v>
      </c>
      <c r="S163" s="8">
        <f t="shared" si="52"/>
        <v>4156.93</v>
      </c>
    </row>
    <row r="164" spans="1:19" ht="13.5" thickBot="1" x14ac:dyDescent="0.25">
      <c r="A164" s="3">
        <f t="shared" si="37"/>
        <v>152</v>
      </c>
      <c r="B164" s="7">
        <f t="shared" si="39"/>
        <v>44288</v>
      </c>
      <c r="C164" s="27">
        <v>2</v>
      </c>
      <c r="D164" s="9">
        <f t="shared" si="47"/>
        <v>1198.67</v>
      </c>
      <c r="E164" s="9">
        <f t="shared" si="48"/>
        <v>2958.26</v>
      </c>
      <c r="F164" s="9">
        <f t="shared" si="50"/>
        <v>4156.93</v>
      </c>
      <c r="G164" s="9">
        <f t="shared" si="49"/>
        <v>101974.26000000039</v>
      </c>
      <c r="H164" s="28"/>
      <c r="I164">
        <f t="shared" si="40"/>
        <v>2</v>
      </c>
      <c r="J164">
        <f t="shared" si="41"/>
        <v>4</v>
      </c>
      <c r="K164">
        <f t="shared" si="42"/>
        <v>2021</v>
      </c>
      <c r="L164">
        <f t="shared" si="36"/>
        <v>365</v>
      </c>
      <c r="M164">
        <f t="shared" si="38"/>
        <v>30</v>
      </c>
      <c r="N164">
        <f t="shared" si="43"/>
        <v>29</v>
      </c>
      <c r="O164">
        <f t="shared" si="44"/>
        <v>2</v>
      </c>
      <c r="P164" s="16">
        <f t="shared" si="45"/>
        <v>0</v>
      </c>
      <c r="Q164">
        <f t="shared" si="46"/>
        <v>30</v>
      </c>
      <c r="R164" s="8">
        <f t="shared" si="51"/>
        <v>4138.09</v>
      </c>
      <c r="S164" s="8">
        <f t="shared" si="52"/>
        <v>4156.93</v>
      </c>
    </row>
    <row r="165" spans="1:19" ht="13.5" thickBot="1" x14ac:dyDescent="0.25">
      <c r="A165" s="3">
        <f t="shared" si="37"/>
        <v>153</v>
      </c>
      <c r="B165" s="7">
        <f t="shared" si="39"/>
        <v>44318</v>
      </c>
      <c r="C165" s="27">
        <v>2</v>
      </c>
      <c r="D165" s="9">
        <f t="shared" si="47"/>
        <v>1127.3</v>
      </c>
      <c r="E165" s="9">
        <f t="shared" si="48"/>
        <v>3029.63</v>
      </c>
      <c r="F165" s="9">
        <f t="shared" si="50"/>
        <v>4156.93</v>
      </c>
      <c r="G165" s="9">
        <f t="shared" si="49"/>
        <v>98944.630000000383</v>
      </c>
      <c r="H165" s="28"/>
      <c r="I165">
        <f t="shared" si="40"/>
        <v>2</v>
      </c>
      <c r="J165">
        <f t="shared" si="41"/>
        <v>5</v>
      </c>
      <c r="K165">
        <f t="shared" si="42"/>
        <v>2021</v>
      </c>
      <c r="L165">
        <f t="shared" si="36"/>
        <v>365</v>
      </c>
      <c r="M165">
        <f t="shared" si="38"/>
        <v>31</v>
      </c>
      <c r="N165">
        <f t="shared" si="43"/>
        <v>28</v>
      </c>
      <c r="O165">
        <f t="shared" si="44"/>
        <v>2</v>
      </c>
      <c r="P165" s="16">
        <f t="shared" si="45"/>
        <v>0</v>
      </c>
      <c r="Q165">
        <f t="shared" si="46"/>
        <v>29</v>
      </c>
      <c r="R165" s="8">
        <f t="shared" si="51"/>
        <v>4138.24</v>
      </c>
      <c r="S165" s="8">
        <f t="shared" si="52"/>
        <v>4156.93</v>
      </c>
    </row>
    <row r="166" spans="1:19" ht="13.5" thickBot="1" x14ac:dyDescent="0.25">
      <c r="A166" s="3">
        <f t="shared" si="37"/>
        <v>154</v>
      </c>
      <c r="B166" s="7">
        <f t="shared" si="39"/>
        <v>44349</v>
      </c>
      <c r="C166" s="27">
        <v>2</v>
      </c>
      <c r="D166" s="9">
        <f t="shared" si="47"/>
        <v>1130.27</v>
      </c>
      <c r="E166" s="9">
        <f t="shared" si="48"/>
        <v>3026.6600000000003</v>
      </c>
      <c r="F166" s="9">
        <f t="shared" si="50"/>
        <v>4156.93</v>
      </c>
      <c r="G166" s="9">
        <f t="shared" si="49"/>
        <v>95917.97000000038</v>
      </c>
      <c r="H166" s="28"/>
      <c r="I166">
        <f t="shared" si="40"/>
        <v>2</v>
      </c>
      <c r="J166">
        <f t="shared" si="41"/>
        <v>6</v>
      </c>
      <c r="K166">
        <f t="shared" si="42"/>
        <v>2021</v>
      </c>
      <c r="L166">
        <f t="shared" si="36"/>
        <v>365</v>
      </c>
      <c r="M166">
        <f t="shared" si="38"/>
        <v>30</v>
      </c>
      <c r="N166">
        <f t="shared" si="43"/>
        <v>29</v>
      </c>
      <c r="O166">
        <f t="shared" si="44"/>
        <v>2</v>
      </c>
      <c r="P166" s="16">
        <f t="shared" si="45"/>
        <v>0</v>
      </c>
      <c r="Q166">
        <f t="shared" si="46"/>
        <v>28</v>
      </c>
      <c r="R166" s="8">
        <f t="shared" si="51"/>
        <v>4136.8</v>
      </c>
      <c r="S166" s="8">
        <f t="shared" si="52"/>
        <v>4156.93</v>
      </c>
    </row>
    <row r="167" spans="1:19" ht="13.5" thickBot="1" x14ac:dyDescent="0.25">
      <c r="A167" s="3">
        <f t="shared" si="37"/>
        <v>155</v>
      </c>
      <c r="B167" s="7">
        <f t="shared" si="39"/>
        <v>44379</v>
      </c>
      <c r="C167" s="27">
        <v>2</v>
      </c>
      <c r="D167" s="9">
        <f t="shared" si="47"/>
        <v>1060.3499999999999</v>
      </c>
      <c r="E167" s="9">
        <f t="shared" si="48"/>
        <v>3096.5800000000004</v>
      </c>
      <c r="F167" s="9">
        <f t="shared" si="50"/>
        <v>4156.93</v>
      </c>
      <c r="G167" s="9">
        <f t="shared" si="49"/>
        <v>92821.390000000378</v>
      </c>
      <c r="H167" s="28"/>
      <c r="I167">
        <f t="shared" si="40"/>
        <v>2</v>
      </c>
      <c r="J167">
        <f t="shared" si="41"/>
        <v>7</v>
      </c>
      <c r="K167">
        <f t="shared" si="42"/>
        <v>2021</v>
      </c>
      <c r="L167">
        <f t="shared" si="36"/>
        <v>365</v>
      </c>
      <c r="M167">
        <f t="shared" si="38"/>
        <v>31</v>
      </c>
      <c r="N167">
        <f t="shared" si="43"/>
        <v>28</v>
      </c>
      <c r="O167">
        <f t="shared" si="44"/>
        <v>2</v>
      </c>
      <c r="P167" s="16">
        <f t="shared" si="45"/>
        <v>0</v>
      </c>
      <c r="Q167">
        <f t="shared" si="46"/>
        <v>27</v>
      </c>
      <c r="R167" s="8">
        <f t="shared" si="51"/>
        <v>4136.8500000000004</v>
      </c>
      <c r="S167" s="8">
        <f t="shared" si="52"/>
        <v>4156.93</v>
      </c>
    </row>
    <row r="168" spans="1:19" ht="13.5" thickBot="1" x14ac:dyDescent="0.25">
      <c r="A168" s="3">
        <f t="shared" si="37"/>
        <v>156</v>
      </c>
      <c r="B168" s="7">
        <f t="shared" si="39"/>
        <v>44410</v>
      </c>
      <c r="C168" s="27">
        <v>2</v>
      </c>
      <c r="D168" s="9">
        <f t="shared" si="47"/>
        <v>1060.33</v>
      </c>
      <c r="E168" s="9">
        <f t="shared" si="48"/>
        <v>3096.6000000000004</v>
      </c>
      <c r="F168" s="9">
        <f t="shared" si="50"/>
        <v>4156.93</v>
      </c>
      <c r="G168" s="9">
        <f t="shared" si="49"/>
        <v>89724.790000000372</v>
      </c>
      <c r="H168" s="28"/>
      <c r="I168">
        <f t="shared" si="40"/>
        <v>2</v>
      </c>
      <c r="J168">
        <f t="shared" si="41"/>
        <v>8</v>
      </c>
      <c r="K168">
        <f t="shared" si="42"/>
        <v>2021</v>
      </c>
      <c r="L168">
        <f t="shared" si="36"/>
        <v>365</v>
      </c>
      <c r="M168">
        <f t="shared" si="38"/>
        <v>31</v>
      </c>
      <c r="N168">
        <f t="shared" si="43"/>
        <v>29</v>
      </c>
      <c r="O168">
        <f t="shared" si="44"/>
        <v>2</v>
      </c>
      <c r="P168" s="16">
        <f t="shared" si="45"/>
        <v>0</v>
      </c>
      <c r="Q168">
        <f t="shared" si="46"/>
        <v>26</v>
      </c>
      <c r="R168" s="8">
        <f t="shared" si="51"/>
        <v>4135.3</v>
      </c>
      <c r="S168" s="8">
        <f t="shared" si="52"/>
        <v>4156.93</v>
      </c>
    </row>
    <row r="169" spans="1:19" ht="13.5" thickBot="1" x14ac:dyDescent="0.25">
      <c r="A169" s="3">
        <f t="shared" si="37"/>
        <v>157</v>
      </c>
      <c r="B169" s="7">
        <f t="shared" si="39"/>
        <v>44441</v>
      </c>
      <c r="C169" s="27">
        <v>2</v>
      </c>
      <c r="D169" s="9">
        <f t="shared" si="47"/>
        <v>1024.95</v>
      </c>
      <c r="E169" s="9">
        <f t="shared" si="48"/>
        <v>3131.9800000000005</v>
      </c>
      <c r="F169" s="9">
        <f t="shared" si="50"/>
        <v>4156.93</v>
      </c>
      <c r="G169" s="9">
        <f t="shared" si="49"/>
        <v>86592.810000000376</v>
      </c>
      <c r="H169" s="28"/>
      <c r="I169">
        <f t="shared" si="40"/>
        <v>2</v>
      </c>
      <c r="J169">
        <f t="shared" si="41"/>
        <v>9</v>
      </c>
      <c r="K169">
        <f t="shared" si="42"/>
        <v>2021</v>
      </c>
      <c r="L169">
        <f t="shared" si="36"/>
        <v>365</v>
      </c>
      <c r="M169">
        <f t="shared" si="38"/>
        <v>30</v>
      </c>
      <c r="N169">
        <f t="shared" si="43"/>
        <v>29</v>
      </c>
      <c r="O169">
        <f t="shared" si="44"/>
        <v>2</v>
      </c>
      <c r="P169" s="16">
        <f t="shared" si="45"/>
        <v>0</v>
      </c>
      <c r="Q169">
        <f t="shared" si="46"/>
        <v>25</v>
      </c>
      <c r="R169" s="8">
        <f t="shared" si="51"/>
        <v>4135.22</v>
      </c>
      <c r="S169" s="8">
        <f t="shared" si="52"/>
        <v>4156.93</v>
      </c>
    </row>
    <row r="170" spans="1:19" ht="13.5" thickBot="1" x14ac:dyDescent="0.25">
      <c r="A170" s="3">
        <f t="shared" si="37"/>
        <v>158</v>
      </c>
      <c r="B170" s="7">
        <f t="shared" si="39"/>
        <v>44471</v>
      </c>
      <c r="C170" s="27">
        <v>2</v>
      </c>
      <c r="D170" s="9">
        <f t="shared" si="47"/>
        <v>957.27</v>
      </c>
      <c r="E170" s="9">
        <f t="shared" si="48"/>
        <v>3199.6600000000003</v>
      </c>
      <c r="F170" s="9">
        <f t="shared" si="50"/>
        <v>4156.93</v>
      </c>
      <c r="G170" s="9">
        <f t="shared" si="49"/>
        <v>83393.150000000373</v>
      </c>
      <c r="H170" s="28"/>
      <c r="I170">
        <f t="shared" si="40"/>
        <v>2</v>
      </c>
      <c r="J170">
        <f t="shared" si="41"/>
        <v>10</v>
      </c>
      <c r="K170">
        <f t="shared" si="42"/>
        <v>2021</v>
      </c>
      <c r="L170">
        <f t="shared" si="36"/>
        <v>365</v>
      </c>
      <c r="M170">
        <f t="shared" si="38"/>
        <v>31</v>
      </c>
      <c r="N170">
        <f t="shared" si="43"/>
        <v>28</v>
      </c>
      <c r="O170">
        <f t="shared" si="44"/>
        <v>2</v>
      </c>
      <c r="P170" s="16">
        <f t="shared" si="45"/>
        <v>0</v>
      </c>
      <c r="Q170">
        <f t="shared" si="46"/>
        <v>24</v>
      </c>
      <c r="R170" s="8">
        <f t="shared" si="51"/>
        <v>4135.1099999999997</v>
      </c>
      <c r="S170" s="8">
        <f t="shared" si="52"/>
        <v>4156.93</v>
      </c>
    </row>
    <row r="171" spans="1:19" ht="13.5" thickBot="1" x14ac:dyDescent="0.25">
      <c r="A171" s="3">
        <f t="shared" si="37"/>
        <v>159</v>
      </c>
      <c r="B171" s="7">
        <f t="shared" si="39"/>
        <v>44502</v>
      </c>
      <c r="C171" s="27">
        <v>2</v>
      </c>
      <c r="D171" s="9">
        <f t="shared" si="47"/>
        <v>952.62</v>
      </c>
      <c r="E171" s="9">
        <f t="shared" si="48"/>
        <v>3204.3100000000004</v>
      </c>
      <c r="F171" s="9">
        <f t="shared" si="50"/>
        <v>4156.93</v>
      </c>
      <c r="G171" s="9">
        <f t="shared" si="49"/>
        <v>80188.840000000375</v>
      </c>
      <c r="H171" s="28"/>
      <c r="I171">
        <f t="shared" si="40"/>
        <v>2</v>
      </c>
      <c r="J171">
        <f t="shared" si="41"/>
        <v>11</v>
      </c>
      <c r="K171">
        <f t="shared" si="42"/>
        <v>2021</v>
      </c>
      <c r="L171">
        <f t="shared" si="36"/>
        <v>365</v>
      </c>
      <c r="M171">
        <f t="shared" si="38"/>
        <v>30</v>
      </c>
      <c r="N171">
        <f t="shared" si="43"/>
        <v>29</v>
      </c>
      <c r="O171">
        <f t="shared" si="44"/>
        <v>2</v>
      </c>
      <c r="P171" s="16">
        <f t="shared" si="45"/>
        <v>0</v>
      </c>
      <c r="Q171">
        <f t="shared" si="46"/>
        <v>23</v>
      </c>
      <c r="R171" s="8">
        <f t="shared" si="51"/>
        <v>4133.37</v>
      </c>
      <c r="S171" s="8">
        <f t="shared" si="52"/>
        <v>4156.93</v>
      </c>
    </row>
    <row r="172" spans="1:19" ht="13.5" thickBot="1" x14ac:dyDescent="0.25">
      <c r="A172" s="3">
        <f t="shared" si="37"/>
        <v>160</v>
      </c>
      <c r="B172" s="7">
        <f t="shared" si="39"/>
        <v>44532</v>
      </c>
      <c r="C172" s="27">
        <v>2</v>
      </c>
      <c r="D172" s="9">
        <f t="shared" si="47"/>
        <v>886.47</v>
      </c>
      <c r="E172" s="9">
        <f t="shared" si="48"/>
        <v>3270.46</v>
      </c>
      <c r="F172" s="9">
        <f t="shared" si="50"/>
        <v>4156.93</v>
      </c>
      <c r="G172" s="9">
        <f t="shared" si="49"/>
        <v>76918.380000000368</v>
      </c>
      <c r="H172" s="28"/>
      <c r="I172">
        <f t="shared" si="40"/>
        <v>2</v>
      </c>
      <c r="J172">
        <f t="shared" si="41"/>
        <v>12</v>
      </c>
      <c r="K172">
        <f t="shared" si="42"/>
        <v>2021</v>
      </c>
      <c r="L172">
        <f t="shared" si="36"/>
        <v>365</v>
      </c>
      <c r="M172">
        <f t="shared" si="38"/>
        <v>31</v>
      </c>
      <c r="N172">
        <f t="shared" si="43"/>
        <v>28</v>
      </c>
      <c r="O172">
        <f t="shared" si="44"/>
        <v>2</v>
      </c>
      <c r="P172" s="16">
        <f t="shared" si="45"/>
        <v>0</v>
      </c>
      <c r="Q172">
        <f t="shared" si="46"/>
        <v>22</v>
      </c>
      <c r="R172" s="8">
        <f t="shared" si="51"/>
        <v>4133.08</v>
      </c>
      <c r="S172" s="8">
        <f t="shared" si="52"/>
        <v>4156.93</v>
      </c>
    </row>
    <row r="173" spans="1:19" ht="13.5" thickBot="1" x14ac:dyDescent="0.25">
      <c r="A173" s="3">
        <f t="shared" si="37"/>
        <v>161</v>
      </c>
      <c r="B173" s="7">
        <f t="shared" si="39"/>
        <v>44563</v>
      </c>
      <c r="C173" s="27">
        <v>2</v>
      </c>
      <c r="D173" s="9">
        <f t="shared" si="47"/>
        <v>878.66</v>
      </c>
      <c r="E173" s="9">
        <f t="shared" si="48"/>
        <v>3278.2700000000004</v>
      </c>
      <c r="F173" s="9">
        <f t="shared" si="50"/>
        <v>4156.93</v>
      </c>
      <c r="G173" s="9">
        <f t="shared" si="49"/>
        <v>73640.110000000364</v>
      </c>
      <c r="H173" s="28"/>
      <c r="I173">
        <f t="shared" si="40"/>
        <v>2</v>
      </c>
      <c r="J173">
        <f t="shared" si="41"/>
        <v>1</v>
      </c>
      <c r="K173">
        <f t="shared" si="42"/>
        <v>2022</v>
      </c>
      <c r="L173">
        <f t="shared" si="36"/>
        <v>365</v>
      </c>
      <c r="M173">
        <f t="shared" si="38"/>
        <v>31</v>
      </c>
      <c r="N173">
        <f t="shared" si="43"/>
        <v>29</v>
      </c>
      <c r="O173">
        <f t="shared" si="44"/>
        <v>2</v>
      </c>
      <c r="P173" s="16">
        <f t="shared" si="45"/>
        <v>0</v>
      </c>
      <c r="Q173">
        <f t="shared" si="46"/>
        <v>21</v>
      </c>
      <c r="R173" s="8">
        <f t="shared" si="51"/>
        <v>4131.13</v>
      </c>
      <c r="S173" s="8">
        <f t="shared" si="52"/>
        <v>4156.93</v>
      </c>
    </row>
    <row r="174" spans="1:19" ht="13.5" thickBot="1" x14ac:dyDescent="0.25">
      <c r="A174" s="3">
        <f t="shared" si="37"/>
        <v>162</v>
      </c>
      <c r="B174" s="7">
        <f t="shared" si="39"/>
        <v>44594</v>
      </c>
      <c r="C174" s="27">
        <v>2</v>
      </c>
      <c r="D174" s="9">
        <f t="shared" si="47"/>
        <v>841.21</v>
      </c>
      <c r="E174" s="9">
        <f t="shared" si="48"/>
        <v>3315.7200000000003</v>
      </c>
      <c r="F174" s="9">
        <f t="shared" si="50"/>
        <v>4156.93</v>
      </c>
      <c r="G174" s="9">
        <f t="shared" si="49"/>
        <v>70324.390000000363</v>
      </c>
      <c r="H174" s="28"/>
      <c r="I174">
        <f t="shared" si="40"/>
        <v>2</v>
      </c>
      <c r="J174">
        <f t="shared" si="41"/>
        <v>2</v>
      </c>
      <c r="K174">
        <f t="shared" si="42"/>
        <v>2022</v>
      </c>
      <c r="L174">
        <f t="shared" si="36"/>
        <v>365</v>
      </c>
      <c r="M174">
        <f t="shared" si="38"/>
        <v>28</v>
      </c>
      <c r="N174">
        <f t="shared" si="43"/>
        <v>29</v>
      </c>
      <c r="O174">
        <f t="shared" si="44"/>
        <v>2</v>
      </c>
      <c r="P174" s="16">
        <f t="shared" si="45"/>
        <v>0</v>
      </c>
      <c r="Q174">
        <f t="shared" si="46"/>
        <v>20</v>
      </c>
      <c r="R174" s="8">
        <f t="shared" si="51"/>
        <v>4130.6099999999997</v>
      </c>
      <c r="S174" s="8">
        <f t="shared" si="52"/>
        <v>4156.93</v>
      </c>
    </row>
    <row r="175" spans="1:19" ht="13.5" thickBot="1" x14ac:dyDescent="0.25">
      <c r="A175" s="3">
        <f t="shared" si="37"/>
        <v>163</v>
      </c>
      <c r="B175" s="7">
        <f t="shared" si="39"/>
        <v>44622</v>
      </c>
      <c r="C175" s="27">
        <v>2</v>
      </c>
      <c r="D175" s="9">
        <f t="shared" si="47"/>
        <v>725.59</v>
      </c>
      <c r="E175" s="9">
        <f t="shared" si="48"/>
        <v>3431.34</v>
      </c>
      <c r="F175" s="9">
        <f t="shared" si="50"/>
        <v>4156.93</v>
      </c>
      <c r="G175" s="9">
        <f t="shared" si="49"/>
        <v>66893.050000000367</v>
      </c>
      <c r="H175" s="28"/>
      <c r="I175">
        <f t="shared" si="40"/>
        <v>2</v>
      </c>
      <c r="J175">
        <f t="shared" si="41"/>
        <v>3</v>
      </c>
      <c r="K175">
        <f t="shared" si="42"/>
        <v>2022</v>
      </c>
      <c r="L175">
        <f t="shared" si="36"/>
        <v>365</v>
      </c>
      <c r="M175">
        <f t="shared" si="38"/>
        <v>31</v>
      </c>
      <c r="N175">
        <f t="shared" si="43"/>
        <v>26</v>
      </c>
      <c r="O175">
        <f t="shared" si="44"/>
        <v>2</v>
      </c>
      <c r="P175" s="16">
        <f t="shared" si="45"/>
        <v>0</v>
      </c>
      <c r="Q175">
        <f t="shared" si="46"/>
        <v>19</v>
      </c>
      <c r="R175" s="8">
        <f t="shared" si="51"/>
        <v>4130</v>
      </c>
      <c r="S175" s="8">
        <f t="shared" si="52"/>
        <v>4156.93</v>
      </c>
    </row>
    <row r="176" spans="1:19" ht="13.5" thickBot="1" x14ac:dyDescent="0.25">
      <c r="A176" s="3">
        <f t="shared" si="37"/>
        <v>164</v>
      </c>
      <c r="B176" s="7">
        <f t="shared" si="39"/>
        <v>44653</v>
      </c>
      <c r="C176" s="27">
        <v>2</v>
      </c>
      <c r="D176" s="9">
        <f t="shared" si="47"/>
        <v>764.14</v>
      </c>
      <c r="E176" s="9">
        <f t="shared" si="48"/>
        <v>3392.7900000000004</v>
      </c>
      <c r="F176" s="9">
        <f t="shared" si="50"/>
        <v>4156.93</v>
      </c>
      <c r="G176" s="9">
        <f t="shared" si="49"/>
        <v>63500.260000000366</v>
      </c>
      <c r="H176" s="28"/>
      <c r="I176">
        <f t="shared" si="40"/>
        <v>2</v>
      </c>
      <c r="J176">
        <f t="shared" si="41"/>
        <v>4</v>
      </c>
      <c r="K176">
        <f t="shared" si="42"/>
        <v>2022</v>
      </c>
      <c r="L176">
        <f t="shared" si="36"/>
        <v>365</v>
      </c>
      <c r="M176">
        <f t="shared" si="38"/>
        <v>30</v>
      </c>
      <c r="N176">
        <f t="shared" si="43"/>
        <v>29</v>
      </c>
      <c r="O176">
        <f t="shared" si="44"/>
        <v>2</v>
      </c>
      <c r="P176" s="16">
        <f t="shared" si="45"/>
        <v>0</v>
      </c>
      <c r="Q176">
        <f t="shared" si="46"/>
        <v>18</v>
      </c>
      <c r="R176" s="8">
        <f t="shared" si="51"/>
        <v>4124.4799999999996</v>
      </c>
      <c r="S176" s="8">
        <f t="shared" si="52"/>
        <v>4156.93</v>
      </c>
    </row>
    <row r="177" spans="1:19" ht="13.5" thickBot="1" x14ac:dyDescent="0.25">
      <c r="A177" s="3">
        <f t="shared" si="37"/>
        <v>165</v>
      </c>
      <c r="B177" s="7">
        <f t="shared" si="39"/>
        <v>44683</v>
      </c>
      <c r="C177" s="27">
        <v>2</v>
      </c>
      <c r="D177" s="9">
        <f t="shared" si="47"/>
        <v>701.98</v>
      </c>
      <c r="E177" s="9">
        <f t="shared" si="48"/>
        <v>3454.9500000000003</v>
      </c>
      <c r="F177" s="9">
        <f t="shared" si="50"/>
        <v>4156.93</v>
      </c>
      <c r="G177" s="9">
        <f t="shared" si="49"/>
        <v>60045.310000000369</v>
      </c>
      <c r="H177" s="28"/>
      <c r="I177">
        <f t="shared" si="40"/>
        <v>2</v>
      </c>
      <c r="J177">
        <f t="shared" si="41"/>
        <v>5</v>
      </c>
      <c r="K177">
        <f t="shared" si="42"/>
        <v>2022</v>
      </c>
      <c r="L177">
        <f t="shared" si="36"/>
        <v>365</v>
      </c>
      <c r="M177">
        <f t="shared" si="38"/>
        <v>31</v>
      </c>
      <c r="N177">
        <f t="shared" si="43"/>
        <v>28</v>
      </c>
      <c r="O177">
        <f t="shared" si="44"/>
        <v>2</v>
      </c>
      <c r="P177" s="16">
        <f t="shared" si="45"/>
        <v>0</v>
      </c>
      <c r="Q177">
        <f t="shared" si="46"/>
        <v>17</v>
      </c>
      <c r="R177" s="8">
        <f t="shared" si="51"/>
        <v>4123.3</v>
      </c>
      <c r="S177" s="8">
        <f t="shared" si="52"/>
        <v>4156.93</v>
      </c>
    </row>
    <row r="178" spans="1:19" ht="13.5" thickBot="1" x14ac:dyDescent="0.25">
      <c r="A178" s="3">
        <f t="shared" si="37"/>
        <v>166</v>
      </c>
      <c r="B178" s="7">
        <f t="shared" si="39"/>
        <v>44714</v>
      </c>
      <c r="C178" s="27">
        <v>2</v>
      </c>
      <c r="D178" s="9">
        <f t="shared" si="47"/>
        <v>685.91</v>
      </c>
      <c r="E178" s="9">
        <f t="shared" si="48"/>
        <v>3471.0200000000004</v>
      </c>
      <c r="F178" s="9">
        <f t="shared" si="50"/>
        <v>4156.93</v>
      </c>
      <c r="G178" s="9">
        <f t="shared" si="49"/>
        <v>56574.290000000372</v>
      </c>
      <c r="H178" s="28"/>
      <c r="I178">
        <f t="shared" si="40"/>
        <v>2</v>
      </c>
      <c r="J178">
        <f t="shared" si="41"/>
        <v>6</v>
      </c>
      <c r="K178">
        <f t="shared" si="42"/>
        <v>2022</v>
      </c>
      <c r="L178">
        <f t="shared" si="36"/>
        <v>365</v>
      </c>
      <c r="M178">
        <f t="shared" si="38"/>
        <v>30</v>
      </c>
      <c r="N178">
        <f t="shared" si="43"/>
        <v>29</v>
      </c>
      <c r="O178">
        <f t="shared" si="44"/>
        <v>2</v>
      </c>
      <c r="P178" s="16">
        <f t="shared" si="45"/>
        <v>0</v>
      </c>
      <c r="Q178">
        <f t="shared" si="46"/>
        <v>16</v>
      </c>
      <c r="R178" s="8">
        <f t="shared" ref="R178:R209" si="53">IF(Q178=0,0,ROUND(G177*(($D$2/12)/(1-POWER(1+$D$2/12,-(Q178)))),2))</f>
        <v>4120.32</v>
      </c>
      <c r="S178" s="8">
        <f t="shared" si="52"/>
        <v>4156.93</v>
      </c>
    </row>
    <row r="179" spans="1:19" ht="13.5" thickBot="1" x14ac:dyDescent="0.25">
      <c r="A179" s="3">
        <f t="shared" si="37"/>
        <v>167</v>
      </c>
      <c r="B179" s="7">
        <f t="shared" si="39"/>
        <v>44744</v>
      </c>
      <c r="C179" s="27">
        <v>2</v>
      </c>
      <c r="D179" s="9">
        <f t="shared" si="47"/>
        <v>625.41999999999996</v>
      </c>
      <c r="E179" s="9">
        <f t="shared" si="48"/>
        <v>3531.51</v>
      </c>
      <c r="F179" s="9">
        <f t="shared" si="50"/>
        <v>4156.93</v>
      </c>
      <c r="G179" s="9">
        <f t="shared" si="49"/>
        <v>53042.78000000037</v>
      </c>
      <c r="H179" s="28"/>
      <c r="I179">
        <f t="shared" si="40"/>
        <v>2</v>
      </c>
      <c r="J179">
        <f t="shared" si="41"/>
        <v>7</v>
      </c>
      <c r="K179">
        <f t="shared" si="42"/>
        <v>2022</v>
      </c>
      <c r="L179">
        <f t="shared" si="36"/>
        <v>365</v>
      </c>
      <c r="M179">
        <f t="shared" si="38"/>
        <v>31</v>
      </c>
      <c r="N179">
        <f t="shared" si="43"/>
        <v>28</v>
      </c>
      <c r="O179">
        <f t="shared" si="44"/>
        <v>2</v>
      </c>
      <c r="P179" s="16">
        <f t="shared" si="45"/>
        <v>0</v>
      </c>
      <c r="Q179">
        <f t="shared" si="46"/>
        <v>15</v>
      </c>
      <c r="R179" s="8">
        <f t="shared" si="53"/>
        <v>4118.6000000000004</v>
      </c>
      <c r="S179" s="8">
        <f t="shared" si="52"/>
        <v>4156.93</v>
      </c>
    </row>
    <row r="180" spans="1:19" ht="13.5" thickBot="1" x14ac:dyDescent="0.25">
      <c r="A180" s="3">
        <f t="shared" si="37"/>
        <v>168</v>
      </c>
      <c r="B180" s="7">
        <f t="shared" si="39"/>
        <v>44775</v>
      </c>
      <c r="C180" s="27">
        <v>2</v>
      </c>
      <c r="D180" s="9">
        <f t="shared" si="47"/>
        <v>605.91999999999996</v>
      </c>
      <c r="E180" s="9">
        <f t="shared" si="48"/>
        <v>3551.01</v>
      </c>
      <c r="F180" s="9">
        <f t="shared" si="50"/>
        <v>4156.93</v>
      </c>
      <c r="G180" s="9">
        <f t="shared" si="49"/>
        <v>49491.770000000368</v>
      </c>
      <c r="H180" s="28"/>
      <c r="I180">
        <f t="shared" si="40"/>
        <v>2</v>
      </c>
      <c r="J180">
        <f t="shared" si="41"/>
        <v>8</v>
      </c>
      <c r="K180">
        <f t="shared" si="42"/>
        <v>2022</v>
      </c>
      <c r="L180">
        <f t="shared" si="36"/>
        <v>365</v>
      </c>
      <c r="M180">
        <f t="shared" si="38"/>
        <v>31</v>
      </c>
      <c r="N180">
        <f t="shared" si="43"/>
        <v>29</v>
      </c>
      <c r="O180">
        <f t="shared" si="44"/>
        <v>2</v>
      </c>
      <c r="P180" s="16">
        <f t="shared" si="45"/>
        <v>0</v>
      </c>
      <c r="Q180">
        <f t="shared" si="46"/>
        <v>14</v>
      </c>
      <c r="R180" s="8">
        <f t="shared" si="53"/>
        <v>4114.95</v>
      </c>
      <c r="S180" s="8">
        <f t="shared" si="52"/>
        <v>4156.93</v>
      </c>
    </row>
    <row r="181" spans="1:19" ht="13.5" thickBot="1" x14ac:dyDescent="0.25">
      <c r="A181" s="3">
        <f t="shared" si="37"/>
        <v>169</v>
      </c>
      <c r="B181" s="7">
        <f t="shared" si="39"/>
        <v>44806</v>
      </c>
      <c r="C181" s="27">
        <v>2</v>
      </c>
      <c r="D181" s="9">
        <f t="shared" si="47"/>
        <v>565.36</v>
      </c>
      <c r="E181" s="9">
        <f t="shared" si="48"/>
        <v>3591.57</v>
      </c>
      <c r="F181" s="9">
        <f t="shared" si="50"/>
        <v>4156.93</v>
      </c>
      <c r="G181" s="9">
        <f t="shared" si="49"/>
        <v>45900.200000000368</v>
      </c>
      <c r="H181" s="28"/>
      <c r="I181">
        <f t="shared" si="40"/>
        <v>2</v>
      </c>
      <c r="J181">
        <f t="shared" si="41"/>
        <v>9</v>
      </c>
      <c r="K181">
        <f t="shared" si="42"/>
        <v>2022</v>
      </c>
      <c r="L181">
        <f t="shared" si="36"/>
        <v>365</v>
      </c>
      <c r="M181">
        <f t="shared" si="38"/>
        <v>30</v>
      </c>
      <c r="N181">
        <f t="shared" si="43"/>
        <v>29</v>
      </c>
      <c r="O181">
        <f t="shared" si="44"/>
        <v>2</v>
      </c>
      <c r="P181" s="16">
        <f t="shared" si="45"/>
        <v>0</v>
      </c>
      <c r="Q181">
        <f t="shared" si="46"/>
        <v>13</v>
      </c>
      <c r="R181" s="8">
        <f t="shared" si="53"/>
        <v>4112.41</v>
      </c>
      <c r="S181" s="8">
        <f t="shared" si="52"/>
        <v>4156.93</v>
      </c>
    </row>
    <row r="182" spans="1:19" ht="13.5" thickBot="1" x14ac:dyDescent="0.25">
      <c r="A182" s="3">
        <f t="shared" si="37"/>
        <v>170</v>
      </c>
      <c r="B182" s="7">
        <f t="shared" si="39"/>
        <v>44836</v>
      </c>
      <c r="C182" s="27">
        <v>2</v>
      </c>
      <c r="D182" s="9">
        <f t="shared" si="47"/>
        <v>507.42</v>
      </c>
      <c r="E182" s="9">
        <f t="shared" si="48"/>
        <v>3649.51</v>
      </c>
      <c r="F182" s="9">
        <f t="shared" si="50"/>
        <v>4156.93</v>
      </c>
      <c r="G182" s="9">
        <f t="shared" si="49"/>
        <v>42250.690000000366</v>
      </c>
      <c r="H182" s="28"/>
      <c r="I182">
        <f t="shared" si="40"/>
        <v>2</v>
      </c>
      <c r="J182">
        <f t="shared" si="41"/>
        <v>10</v>
      </c>
      <c r="K182">
        <f t="shared" si="42"/>
        <v>2022</v>
      </c>
      <c r="L182">
        <f t="shared" si="36"/>
        <v>365</v>
      </c>
      <c r="M182">
        <f t="shared" si="38"/>
        <v>31</v>
      </c>
      <c r="N182">
        <f t="shared" si="43"/>
        <v>28</v>
      </c>
      <c r="O182">
        <f t="shared" si="44"/>
        <v>2</v>
      </c>
      <c r="P182" s="16">
        <f t="shared" si="45"/>
        <v>0</v>
      </c>
      <c r="Q182">
        <f t="shared" si="46"/>
        <v>12</v>
      </c>
      <c r="R182" s="8">
        <f t="shared" si="53"/>
        <v>4109.38</v>
      </c>
      <c r="S182" s="8">
        <f t="shared" si="52"/>
        <v>4156.93</v>
      </c>
    </row>
    <row r="183" spans="1:19" ht="13.5" thickBot="1" x14ac:dyDescent="0.25">
      <c r="A183" s="3">
        <f t="shared" si="37"/>
        <v>171</v>
      </c>
      <c r="B183" s="7">
        <f t="shared" si="39"/>
        <v>44867</v>
      </c>
      <c r="C183" s="27">
        <v>2</v>
      </c>
      <c r="D183" s="9">
        <f t="shared" si="47"/>
        <v>482.64</v>
      </c>
      <c r="E183" s="9">
        <f t="shared" si="48"/>
        <v>3674.2900000000004</v>
      </c>
      <c r="F183" s="9">
        <f t="shared" si="50"/>
        <v>4156.93</v>
      </c>
      <c r="G183" s="9">
        <f t="shared" si="49"/>
        <v>38576.400000000365</v>
      </c>
      <c r="H183" s="28"/>
      <c r="I183">
        <f t="shared" si="40"/>
        <v>2</v>
      </c>
      <c r="J183">
        <f t="shared" si="41"/>
        <v>11</v>
      </c>
      <c r="K183">
        <f t="shared" si="42"/>
        <v>2022</v>
      </c>
      <c r="L183">
        <f t="shared" si="36"/>
        <v>365</v>
      </c>
      <c r="M183">
        <f t="shared" si="38"/>
        <v>30</v>
      </c>
      <c r="N183">
        <f t="shared" si="43"/>
        <v>29</v>
      </c>
      <c r="O183">
        <f t="shared" si="44"/>
        <v>2</v>
      </c>
      <c r="P183" s="16">
        <f t="shared" si="45"/>
        <v>0</v>
      </c>
      <c r="Q183">
        <f t="shared" si="46"/>
        <v>11</v>
      </c>
      <c r="R183" s="8">
        <f t="shared" si="53"/>
        <v>4104.07</v>
      </c>
      <c r="S183" s="8">
        <f t="shared" si="52"/>
        <v>4156.93</v>
      </c>
    </row>
    <row r="184" spans="1:19" ht="13.5" thickBot="1" x14ac:dyDescent="0.25">
      <c r="A184" s="3">
        <f t="shared" si="37"/>
        <v>172</v>
      </c>
      <c r="B184" s="7">
        <f t="shared" si="39"/>
        <v>44897</v>
      </c>
      <c r="C184" s="27">
        <v>2</v>
      </c>
      <c r="D184" s="9">
        <f t="shared" si="47"/>
        <v>426.45</v>
      </c>
      <c r="E184" s="9">
        <f t="shared" si="48"/>
        <v>3730.4800000000005</v>
      </c>
      <c r="F184" s="9">
        <f t="shared" si="50"/>
        <v>4156.93</v>
      </c>
      <c r="G184" s="9">
        <f t="shared" si="49"/>
        <v>34845.920000000362</v>
      </c>
      <c r="H184" s="28"/>
      <c r="I184">
        <f t="shared" si="40"/>
        <v>2</v>
      </c>
      <c r="J184">
        <f t="shared" si="41"/>
        <v>12</v>
      </c>
      <c r="K184">
        <f t="shared" si="42"/>
        <v>2022</v>
      </c>
      <c r="L184">
        <f t="shared" si="36"/>
        <v>365</v>
      </c>
      <c r="M184">
        <f t="shared" si="38"/>
        <v>31</v>
      </c>
      <c r="N184">
        <f t="shared" si="43"/>
        <v>28</v>
      </c>
      <c r="O184">
        <f t="shared" si="44"/>
        <v>2</v>
      </c>
      <c r="P184" s="16">
        <f t="shared" si="45"/>
        <v>0</v>
      </c>
      <c r="Q184">
        <f t="shared" si="46"/>
        <v>10</v>
      </c>
      <c r="R184" s="8">
        <f t="shared" si="53"/>
        <v>4099.42</v>
      </c>
      <c r="S184" s="8">
        <f t="shared" si="52"/>
        <v>4156.93</v>
      </c>
    </row>
    <row r="185" spans="1:19" ht="13.5" thickBot="1" x14ac:dyDescent="0.25">
      <c r="A185" s="3">
        <f t="shared" si="37"/>
        <v>173</v>
      </c>
      <c r="B185" s="7">
        <f t="shared" si="39"/>
        <v>44928</v>
      </c>
      <c r="C185" s="27">
        <v>2</v>
      </c>
      <c r="D185" s="9">
        <f t="shared" si="47"/>
        <v>398.05</v>
      </c>
      <c r="E185" s="9">
        <f t="shared" si="48"/>
        <v>3758.88</v>
      </c>
      <c r="F185" s="9">
        <f t="shared" si="50"/>
        <v>4156.93</v>
      </c>
      <c r="G185" s="9">
        <f t="shared" si="49"/>
        <v>31087.040000000361</v>
      </c>
      <c r="H185" s="28"/>
      <c r="I185">
        <f t="shared" si="40"/>
        <v>2</v>
      </c>
      <c r="J185">
        <f t="shared" si="41"/>
        <v>1</v>
      </c>
      <c r="K185">
        <f t="shared" si="42"/>
        <v>2023</v>
      </c>
      <c r="L185">
        <f t="shared" si="36"/>
        <v>365</v>
      </c>
      <c r="M185">
        <f t="shared" si="38"/>
        <v>31</v>
      </c>
      <c r="N185">
        <f t="shared" si="43"/>
        <v>29</v>
      </c>
      <c r="O185">
        <f t="shared" si="44"/>
        <v>2</v>
      </c>
      <c r="P185" s="16">
        <f t="shared" si="45"/>
        <v>0</v>
      </c>
      <c r="Q185">
        <f t="shared" si="46"/>
        <v>9</v>
      </c>
      <c r="R185" s="8">
        <f t="shared" si="53"/>
        <v>4091.97</v>
      </c>
      <c r="S185" s="8">
        <f t="shared" si="52"/>
        <v>4156.93</v>
      </c>
    </row>
    <row r="186" spans="1:19" ht="13.5" thickBot="1" x14ac:dyDescent="0.25">
      <c r="A186" s="3">
        <f t="shared" si="37"/>
        <v>174</v>
      </c>
      <c r="B186" s="7">
        <f t="shared" si="39"/>
        <v>44959</v>
      </c>
      <c r="C186" s="27">
        <v>2</v>
      </c>
      <c r="D186" s="9">
        <f t="shared" si="47"/>
        <v>355.12</v>
      </c>
      <c r="E186" s="9">
        <f t="shared" si="48"/>
        <v>3801.8100000000004</v>
      </c>
      <c r="F186" s="9">
        <f t="shared" si="50"/>
        <v>4156.93</v>
      </c>
      <c r="G186" s="9">
        <f t="shared" si="49"/>
        <v>27285.23000000036</v>
      </c>
      <c r="H186" s="28"/>
      <c r="I186">
        <f t="shared" si="40"/>
        <v>2</v>
      </c>
      <c r="J186">
        <f t="shared" si="41"/>
        <v>2</v>
      </c>
      <c r="K186">
        <f t="shared" si="42"/>
        <v>2023</v>
      </c>
      <c r="L186">
        <f t="shared" si="36"/>
        <v>365</v>
      </c>
      <c r="M186">
        <f t="shared" si="38"/>
        <v>28</v>
      </c>
      <c r="N186">
        <f t="shared" si="43"/>
        <v>29</v>
      </c>
      <c r="O186">
        <f t="shared" si="44"/>
        <v>2</v>
      </c>
      <c r="P186" s="16">
        <f t="shared" si="45"/>
        <v>0</v>
      </c>
      <c r="Q186">
        <f t="shared" si="46"/>
        <v>8</v>
      </c>
      <c r="R186" s="8">
        <f t="shared" si="53"/>
        <v>4084.42</v>
      </c>
      <c r="S186" s="8">
        <f t="shared" si="52"/>
        <v>4156.93</v>
      </c>
    </row>
    <row r="187" spans="1:19" ht="13.5" thickBot="1" x14ac:dyDescent="0.25">
      <c r="A187" s="3">
        <f t="shared" si="37"/>
        <v>175</v>
      </c>
      <c r="B187" s="7">
        <f t="shared" si="39"/>
        <v>44987</v>
      </c>
      <c r="C187" s="27">
        <v>2</v>
      </c>
      <c r="D187" s="9">
        <f t="shared" si="47"/>
        <v>281.52</v>
      </c>
      <c r="E187" s="9">
        <f t="shared" si="48"/>
        <v>3875.4100000000003</v>
      </c>
      <c r="F187" s="9">
        <f t="shared" si="50"/>
        <v>4156.93</v>
      </c>
      <c r="G187" s="9">
        <f t="shared" si="49"/>
        <v>23409.82000000036</v>
      </c>
      <c r="H187" s="28"/>
      <c r="I187">
        <f t="shared" si="40"/>
        <v>2</v>
      </c>
      <c r="J187">
        <f t="shared" si="41"/>
        <v>3</v>
      </c>
      <c r="K187">
        <f t="shared" si="42"/>
        <v>2023</v>
      </c>
      <c r="L187">
        <f t="shared" si="36"/>
        <v>365</v>
      </c>
      <c r="M187">
        <f t="shared" si="38"/>
        <v>31</v>
      </c>
      <c r="N187">
        <f t="shared" si="43"/>
        <v>26</v>
      </c>
      <c r="O187">
        <f t="shared" si="44"/>
        <v>2</v>
      </c>
      <c r="P187" s="16">
        <f t="shared" si="45"/>
        <v>0</v>
      </c>
      <c r="Q187">
        <f t="shared" si="46"/>
        <v>7</v>
      </c>
      <c r="R187" s="8">
        <f t="shared" si="53"/>
        <v>4074.59</v>
      </c>
      <c r="S187" s="8">
        <f t="shared" si="52"/>
        <v>4156.93</v>
      </c>
    </row>
    <row r="188" spans="1:19" ht="13.5" thickBot="1" x14ac:dyDescent="0.25">
      <c r="A188" s="3">
        <f t="shared" si="37"/>
        <v>176</v>
      </c>
      <c r="B188" s="7">
        <f t="shared" si="39"/>
        <v>45018</v>
      </c>
      <c r="C188" s="27">
        <v>2</v>
      </c>
      <c r="D188" s="9">
        <f t="shared" si="47"/>
        <v>267.42</v>
      </c>
      <c r="E188" s="9">
        <f t="shared" si="48"/>
        <v>3889.51</v>
      </c>
      <c r="F188" s="9">
        <f t="shared" si="50"/>
        <v>4156.93</v>
      </c>
      <c r="G188" s="9">
        <f t="shared" si="49"/>
        <v>19520.310000000361</v>
      </c>
      <c r="H188" s="28"/>
      <c r="I188">
        <f t="shared" si="40"/>
        <v>2</v>
      </c>
      <c r="J188">
        <f t="shared" si="41"/>
        <v>4</v>
      </c>
      <c r="K188">
        <f t="shared" si="42"/>
        <v>2023</v>
      </c>
      <c r="L188">
        <f t="shared" si="36"/>
        <v>365</v>
      </c>
      <c r="M188">
        <f t="shared" si="38"/>
        <v>30</v>
      </c>
      <c r="N188">
        <f t="shared" si="43"/>
        <v>29</v>
      </c>
      <c r="O188">
        <f t="shared" si="44"/>
        <v>2</v>
      </c>
      <c r="P188" s="16">
        <f t="shared" si="45"/>
        <v>0</v>
      </c>
      <c r="Q188">
        <f t="shared" si="46"/>
        <v>6</v>
      </c>
      <c r="R188" s="8">
        <f t="shared" si="53"/>
        <v>4056.12</v>
      </c>
      <c r="S188" s="8">
        <f t="shared" si="52"/>
        <v>4156.93</v>
      </c>
    </row>
    <row r="189" spans="1:19" ht="13.5" thickBot="1" x14ac:dyDescent="0.25">
      <c r="A189" s="3">
        <f t="shared" si="37"/>
        <v>177</v>
      </c>
      <c r="B189" s="7">
        <f t="shared" si="39"/>
        <v>45048</v>
      </c>
      <c r="C189" s="27">
        <v>2</v>
      </c>
      <c r="D189" s="9">
        <f t="shared" si="47"/>
        <v>215.79</v>
      </c>
      <c r="E189" s="9">
        <f t="shared" si="48"/>
        <v>3941.1400000000003</v>
      </c>
      <c r="F189" s="9">
        <f t="shared" si="50"/>
        <v>4156.93</v>
      </c>
      <c r="G189" s="9">
        <f t="shared" si="49"/>
        <v>15579.170000000362</v>
      </c>
      <c r="H189" s="28"/>
      <c r="I189">
        <f t="shared" si="40"/>
        <v>2</v>
      </c>
      <c r="J189">
        <f t="shared" si="41"/>
        <v>5</v>
      </c>
      <c r="K189">
        <f t="shared" si="42"/>
        <v>2023</v>
      </c>
      <c r="L189">
        <f t="shared" si="36"/>
        <v>365</v>
      </c>
      <c r="M189">
        <f t="shared" si="38"/>
        <v>31</v>
      </c>
      <c r="N189">
        <f t="shared" si="43"/>
        <v>28</v>
      </c>
      <c r="O189">
        <f t="shared" si="44"/>
        <v>2</v>
      </c>
      <c r="P189" s="16">
        <f t="shared" si="45"/>
        <v>0</v>
      </c>
      <c r="Q189">
        <f t="shared" si="46"/>
        <v>5</v>
      </c>
      <c r="R189" s="8">
        <f t="shared" si="53"/>
        <v>4036.31</v>
      </c>
      <c r="S189" s="8">
        <f t="shared" si="52"/>
        <v>4156.93</v>
      </c>
    </row>
    <row r="190" spans="1:19" ht="13.5" thickBot="1" x14ac:dyDescent="0.25">
      <c r="A190" s="3">
        <f t="shared" si="37"/>
        <v>178</v>
      </c>
      <c r="B190" s="7">
        <f t="shared" si="39"/>
        <v>45079</v>
      </c>
      <c r="C190" s="27">
        <v>2</v>
      </c>
      <c r="D190" s="9">
        <f t="shared" si="47"/>
        <v>177.97</v>
      </c>
      <c r="E190" s="9">
        <f t="shared" si="48"/>
        <v>3978.9600000000005</v>
      </c>
      <c r="F190" s="9">
        <f t="shared" si="50"/>
        <v>4156.93</v>
      </c>
      <c r="G190" s="9">
        <f t="shared" si="49"/>
        <v>11600.210000000361</v>
      </c>
      <c r="H190" s="28"/>
      <c r="I190">
        <f t="shared" si="40"/>
        <v>2</v>
      </c>
      <c r="J190">
        <f t="shared" si="41"/>
        <v>6</v>
      </c>
      <c r="K190">
        <f t="shared" si="42"/>
        <v>2023</v>
      </c>
      <c r="L190">
        <f t="shared" si="36"/>
        <v>365</v>
      </c>
      <c r="M190">
        <f t="shared" si="38"/>
        <v>30</v>
      </c>
      <c r="N190">
        <f t="shared" si="43"/>
        <v>29</v>
      </c>
      <c r="O190">
        <f t="shared" si="44"/>
        <v>2</v>
      </c>
      <c r="P190" s="16">
        <f t="shared" si="45"/>
        <v>0</v>
      </c>
      <c r="Q190">
        <f t="shared" si="46"/>
        <v>4</v>
      </c>
      <c r="R190" s="8">
        <f t="shared" si="53"/>
        <v>4004.54</v>
      </c>
      <c r="S190" s="8">
        <f t="shared" si="52"/>
        <v>4156.93</v>
      </c>
    </row>
    <row r="191" spans="1:19" ht="13.5" thickBot="1" x14ac:dyDescent="0.25">
      <c r="A191" s="3">
        <f t="shared" si="37"/>
        <v>179</v>
      </c>
      <c r="B191" s="7">
        <f t="shared" si="39"/>
        <v>45109</v>
      </c>
      <c r="C191" s="27">
        <v>2</v>
      </c>
      <c r="D191" s="9">
        <f t="shared" si="47"/>
        <v>128.24</v>
      </c>
      <c r="E191" s="9">
        <f t="shared" si="48"/>
        <v>4028.6900000000005</v>
      </c>
      <c r="F191" s="9">
        <f t="shared" si="50"/>
        <v>4156.93</v>
      </c>
      <c r="G191" s="9">
        <f t="shared" si="49"/>
        <v>7571.5200000003606</v>
      </c>
      <c r="H191" s="28"/>
      <c r="I191">
        <f t="shared" si="40"/>
        <v>2</v>
      </c>
      <c r="J191">
        <f t="shared" si="41"/>
        <v>7</v>
      </c>
      <c r="K191">
        <f t="shared" si="42"/>
        <v>2023</v>
      </c>
      <c r="L191">
        <f t="shared" si="36"/>
        <v>365</v>
      </c>
      <c r="M191">
        <f t="shared" si="38"/>
        <v>31</v>
      </c>
      <c r="N191">
        <f t="shared" si="43"/>
        <v>28</v>
      </c>
      <c r="O191">
        <f t="shared" si="44"/>
        <v>2</v>
      </c>
      <c r="P191" s="16">
        <f t="shared" si="45"/>
        <v>0</v>
      </c>
      <c r="Q191">
        <f t="shared" si="46"/>
        <v>3</v>
      </c>
      <c r="R191" s="8">
        <f t="shared" si="53"/>
        <v>3953.74</v>
      </c>
      <c r="S191" s="8">
        <f t="shared" si="52"/>
        <v>4156.93</v>
      </c>
    </row>
    <row r="192" spans="1:19" ht="13.5" thickBot="1" x14ac:dyDescent="0.25">
      <c r="A192" s="3">
        <f t="shared" si="37"/>
        <v>180</v>
      </c>
      <c r="B192" s="7">
        <f t="shared" si="39"/>
        <v>45140</v>
      </c>
      <c r="C192" s="27">
        <v>2</v>
      </c>
      <c r="D192" s="9">
        <f t="shared" si="47"/>
        <v>86.49</v>
      </c>
      <c r="E192" s="9">
        <f t="shared" si="48"/>
        <v>4070.4400000000005</v>
      </c>
      <c r="F192" s="9">
        <f t="shared" si="50"/>
        <v>4156.93</v>
      </c>
      <c r="G192" s="9">
        <f t="shared" si="49"/>
        <v>3501.0800000003601</v>
      </c>
      <c r="H192" s="28"/>
      <c r="I192">
        <f t="shared" si="40"/>
        <v>2</v>
      </c>
      <c r="J192">
        <f t="shared" si="41"/>
        <v>8</v>
      </c>
      <c r="K192">
        <f t="shared" si="42"/>
        <v>2023</v>
      </c>
      <c r="L192">
        <f t="shared" si="36"/>
        <v>365</v>
      </c>
      <c r="M192">
        <f t="shared" si="38"/>
        <v>31</v>
      </c>
      <c r="N192">
        <f t="shared" si="43"/>
        <v>29</v>
      </c>
      <c r="O192">
        <f t="shared" si="44"/>
        <v>2</v>
      </c>
      <c r="P192" s="16">
        <f t="shared" si="45"/>
        <v>0</v>
      </c>
      <c r="Q192">
        <f t="shared" si="46"/>
        <v>2</v>
      </c>
      <c r="R192" s="8">
        <f t="shared" si="53"/>
        <v>3849.53</v>
      </c>
      <c r="S192" s="8">
        <f t="shared" si="52"/>
        <v>4156.93</v>
      </c>
    </row>
    <row r="193" spans="1:19" ht="13.5" thickBot="1" x14ac:dyDescent="0.25">
      <c r="A193" s="3">
        <f t="shared" si="37"/>
        <v>181</v>
      </c>
      <c r="B193" s="7">
        <f t="shared" si="39"/>
        <v>45171</v>
      </c>
      <c r="C193" s="27">
        <v>2</v>
      </c>
      <c r="D193" s="9">
        <f t="shared" si="47"/>
        <v>39.99</v>
      </c>
      <c r="E193" s="9">
        <f t="shared" si="48"/>
        <v>3501.0800000003601</v>
      </c>
      <c r="F193" s="9">
        <f t="shared" si="50"/>
        <v>3541.0700000003599</v>
      </c>
      <c r="G193" s="9">
        <f t="shared" si="49"/>
        <v>0</v>
      </c>
      <c r="H193" s="28"/>
      <c r="I193">
        <f t="shared" si="40"/>
        <v>2</v>
      </c>
      <c r="J193">
        <f t="shared" si="41"/>
        <v>9</v>
      </c>
      <c r="K193">
        <f t="shared" si="42"/>
        <v>2023</v>
      </c>
      <c r="L193">
        <f t="shared" si="36"/>
        <v>365</v>
      </c>
      <c r="M193">
        <f t="shared" si="38"/>
        <v>30</v>
      </c>
      <c r="N193">
        <f t="shared" si="43"/>
        <v>29</v>
      </c>
      <c r="O193">
        <f t="shared" si="44"/>
        <v>2</v>
      </c>
      <c r="P193" s="16">
        <f t="shared" si="45"/>
        <v>0</v>
      </c>
      <c r="Q193">
        <f t="shared" si="46"/>
        <v>1</v>
      </c>
      <c r="R193" s="8">
        <f t="shared" si="53"/>
        <v>3540.32</v>
      </c>
      <c r="S193" s="8">
        <f t="shared" si="52"/>
        <v>4156.93</v>
      </c>
    </row>
    <row r="194" spans="1:19" ht="13.5" thickBot="1" x14ac:dyDescent="0.25">
      <c r="A194" s="3">
        <f t="shared" si="37"/>
        <v>182</v>
      </c>
      <c r="B194" s="7">
        <f t="shared" si="39"/>
        <v>45201</v>
      </c>
      <c r="C194" s="27">
        <v>2</v>
      </c>
      <c r="D194" s="9">
        <f t="shared" si="47"/>
        <v>0</v>
      </c>
      <c r="E194" s="9">
        <f t="shared" si="48"/>
        <v>0</v>
      </c>
      <c r="F194" s="9">
        <f t="shared" si="50"/>
        <v>0</v>
      </c>
      <c r="G194" s="9">
        <f t="shared" si="49"/>
        <v>0</v>
      </c>
      <c r="H194" s="28"/>
      <c r="I194">
        <f t="shared" si="40"/>
        <v>2</v>
      </c>
      <c r="J194">
        <f t="shared" si="41"/>
        <v>10</v>
      </c>
      <c r="K194">
        <f t="shared" si="42"/>
        <v>2023</v>
      </c>
      <c r="L194">
        <f t="shared" si="36"/>
        <v>365</v>
      </c>
      <c r="M194">
        <f t="shared" si="38"/>
        <v>31</v>
      </c>
      <c r="N194">
        <f t="shared" si="43"/>
        <v>28</v>
      </c>
      <c r="O194">
        <f t="shared" si="44"/>
        <v>2</v>
      </c>
      <c r="P194" s="16">
        <f t="shared" si="45"/>
        <v>0</v>
      </c>
      <c r="Q194">
        <f>IF(Q193&lt;=1,0,Q193-1)</f>
        <v>0</v>
      </c>
      <c r="R194" s="8">
        <f t="shared" si="53"/>
        <v>0</v>
      </c>
      <c r="S194" s="8">
        <f t="shared" si="52"/>
        <v>0</v>
      </c>
    </row>
    <row r="195" spans="1:19" ht="13.5" thickBot="1" x14ac:dyDescent="0.25">
      <c r="A195" s="3">
        <f t="shared" si="37"/>
        <v>183</v>
      </c>
      <c r="B195" s="7">
        <f t="shared" si="39"/>
        <v>45232</v>
      </c>
      <c r="C195" s="27">
        <v>2</v>
      </c>
      <c r="D195" s="9">
        <f t="shared" si="47"/>
        <v>0</v>
      </c>
      <c r="E195" s="9">
        <f t="shared" si="48"/>
        <v>0</v>
      </c>
      <c r="F195" s="9">
        <f t="shared" si="50"/>
        <v>0</v>
      </c>
      <c r="G195" s="9">
        <f t="shared" si="49"/>
        <v>0</v>
      </c>
      <c r="H195" s="28"/>
      <c r="I195">
        <f t="shared" si="40"/>
        <v>2</v>
      </c>
      <c r="J195">
        <f t="shared" si="41"/>
        <v>11</v>
      </c>
      <c r="K195">
        <f t="shared" si="42"/>
        <v>2023</v>
      </c>
      <c r="L195">
        <f t="shared" si="36"/>
        <v>365</v>
      </c>
      <c r="M195">
        <f t="shared" si="38"/>
        <v>30</v>
      </c>
      <c r="N195">
        <f t="shared" si="43"/>
        <v>29</v>
      </c>
      <c r="O195">
        <f t="shared" si="44"/>
        <v>2</v>
      </c>
      <c r="P195" s="16">
        <f t="shared" si="45"/>
        <v>0</v>
      </c>
      <c r="Q195">
        <f>IF(Q194&lt;=1,0,Q194-1)</f>
        <v>0</v>
      </c>
      <c r="R195" s="8">
        <f t="shared" si="53"/>
        <v>0</v>
      </c>
      <c r="S195" s="8">
        <f t="shared" si="52"/>
        <v>0</v>
      </c>
    </row>
    <row r="196" spans="1:19" ht="13.5" thickBot="1" x14ac:dyDescent="0.25">
      <c r="A196" s="3">
        <f t="shared" si="37"/>
        <v>184</v>
      </c>
      <c r="B196" s="7">
        <f t="shared" si="39"/>
        <v>45262</v>
      </c>
      <c r="C196" s="27">
        <v>2</v>
      </c>
      <c r="D196" s="9">
        <f t="shared" si="47"/>
        <v>0</v>
      </c>
      <c r="E196" s="9">
        <f t="shared" si="48"/>
        <v>0</v>
      </c>
      <c r="F196" s="9">
        <f t="shared" si="50"/>
        <v>0</v>
      </c>
      <c r="G196" s="9">
        <f t="shared" si="49"/>
        <v>0</v>
      </c>
      <c r="H196" s="28"/>
      <c r="I196">
        <f t="shared" si="40"/>
        <v>2</v>
      </c>
      <c r="J196">
        <f t="shared" si="41"/>
        <v>12</v>
      </c>
      <c r="K196">
        <f t="shared" si="42"/>
        <v>2023</v>
      </c>
      <c r="L196">
        <f t="shared" si="36"/>
        <v>365</v>
      </c>
      <c r="M196">
        <f t="shared" si="38"/>
        <v>31</v>
      </c>
      <c r="N196">
        <f t="shared" si="43"/>
        <v>28</v>
      </c>
      <c r="O196">
        <f t="shared" si="44"/>
        <v>2</v>
      </c>
      <c r="P196" s="16">
        <f t="shared" si="45"/>
        <v>0</v>
      </c>
      <c r="Q196">
        <f>IF(Q195&lt;=1,0,Q195-1)</f>
        <v>0</v>
      </c>
      <c r="R196" s="8">
        <f t="shared" si="53"/>
        <v>0</v>
      </c>
      <c r="S196" s="8">
        <f t="shared" si="52"/>
        <v>0</v>
      </c>
    </row>
    <row r="197" spans="1:19" ht="13.5" thickBot="1" x14ac:dyDescent="0.25">
      <c r="A197" s="3">
        <f t="shared" si="37"/>
        <v>185</v>
      </c>
      <c r="B197" s="7">
        <f t="shared" si="39"/>
        <v>45293</v>
      </c>
      <c r="C197" s="27">
        <v>2</v>
      </c>
      <c r="D197" s="9">
        <f t="shared" si="47"/>
        <v>0</v>
      </c>
      <c r="E197" s="9">
        <f t="shared" si="48"/>
        <v>0</v>
      </c>
      <c r="F197" s="9">
        <f t="shared" si="50"/>
        <v>0</v>
      </c>
      <c r="G197" s="9">
        <f t="shared" si="49"/>
        <v>0</v>
      </c>
      <c r="H197" s="28"/>
      <c r="I197">
        <f t="shared" si="40"/>
        <v>2</v>
      </c>
      <c r="J197">
        <f t="shared" si="41"/>
        <v>1</v>
      </c>
      <c r="K197">
        <f t="shared" si="42"/>
        <v>2024</v>
      </c>
      <c r="L197">
        <f t="shared" si="36"/>
        <v>366</v>
      </c>
      <c r="M197">
        <f t="shared" si="38"/>
        <v>31</v>
      </c>
      <c r="N197">
        <f t="shared" si="43"/>
        <v>29</v>
      </c>
      <c r="O197">
        <f t="shared" si="44"/>
        <v>2</v>
      </c>
      <c r="P197" s="16">
        <f t="shared" si="45"/>
        <v>0</v>
      </c>
      <c r="Q197">
        <f t="shared" ref="Q197:Q254" si="54">IF(Q196&lt;=1,0,Q196-1)</f>
        <v>0</v>
      </c>
      <c r="R197" s="8">
        <f t="shared" si="53"/>
        <v>0</v>
      </c>
      <c r="S197" s="8">
        <f t="shared" si="52"/>
        <v>0</v>
      </c>
    </row>
    <row r="198" spans="1:19" ht="13.5" thickBot="1" x14ac:dyDescent="0.25">
      <c r="A198" s="3">
        <f t="shared" si="37"/>
        <v>186</v>
      </c>
      <c r="B198" s="7">
        <f t="shared" si="39"/>
        <v>45324</v>
      </c>
      <c r="C198" s="27">
        <v>2</v>
      </c>
      <c r="D198" s="9">
        <f t="shared" si="47"/>
        <v>0</v>
      </c>
      <c r="E198" s="9">
        <f t="shared" si="48"/>
        <v>0</v>
      </c>
      <c r="F198" s="9">
        <f t="shared" si="50"/>
        <v>0</v>
      </c>
      <c r="G198" s="9">
        <f t="shared" si="49"/>
        <v>0</v>
      </c>
      <c r="H198" s="28"/>
      <c r="I198">
        <f t="shared" si="40"/>
        <v>2</v>
      </c>
      <c r="J198">
        <f t="shared" si="41"/>
        <v>2</v>
      </c>
      <c r="K198">
        <f t="shared" si="42"/>
        <v>2024</v>
      </c>
      <c r="L198">
        <f t="shared" si="36"/>
        <v>366</v>
      </c>
      <c r="M198">
        <f t="shared" si="38"/>
        <v>29</v>
      </c>
      <c r="N198">
        <f t="shared" si="43"/>
        <v>29</v>
      </c>
      <c r="O198">
        <f t="shared" si="44"/>
        <v>2</v>
      </c>
      <c r="P198" s="16">
        <f t="shared" si="45"/>
        <v>0</v>
      </c>
      <c r="Q198">
        <f t="shared" si="54"/>
        <v>0</v>
      </c>
      <c r="R198" s="8">
        <f t="shared" si="53"/>
        <v>0</v>
      </c>
      <c r="S198" s="8">
        <f t="shared" si="52"/>
        <v>0</v>
      </c>
    </row>
    <row r="199" spans="1:19" ht="13.5" thickBot="1" x14ac:dyDescent="0.25">
      <c r="A199" s="3">
        <f t="shared" si="37"/>
        <v>187</v>
      </c>
      <c r="B199" s="7">
        <f t="shared" si="39"/>
        <v>45353</v>
      </c>
      <c r="C199" s="27">
        <v>2</v>
      </c>
      <c r="D199" s="9">
        <f t="shared" si="47"/>
        <v>0</v>
      </c>
      <c r="E199" s="9">
        <f t="shared" si="48"/>
        <v>0</v>
      </c>
      <c r="F199" s="9">
        <f t="shared" si="50"/>
        <v>0</v>
      </c>
      <c r="G199" s="9">
        <f t="shared" si="49"/>
        <v>0</v>
      </c>
      <c r="H199" s="28"/>
      <c r="I199">
        <f t="shared" si="40"/>
        <v>2</v>
      </c>
      <c r="J199">
        <f t="shared" si="41"/>
        <v>3</v>
      </c>
      <c r="K199">
        <f t="shared" si="42"/>
        <v>2024</v>
      </c>
      <c r="L199">
        <f t="shared" si="36"/>
        <v>366</v>
      </c>
      <c r="M199">
        <f t="shared" si="38"/>
        <v>31</v>
      </c>
      <c r="N199">
        <f t="shared" si="43"/>
        <v>27</v>
      </c>
      <c r="O199">
        <f t="shared" si="44"/>
        <v>2</v>
      </c>
      <c r="P199" s="16">
        <f t="shared" si="45"/>
        <v>0</v>
      </c>
      <c r="Q199">
        <f t="shared" si="54"/>
        <v>0</v>
      </c>
      <c r="R199" s="8">
        <f t="shared" si="53"/>
        <v>0</v>
      </c>
      <c r="S199" s="8">
        <f t="shared" si="52"/>
        <v>0</v>
      </c>
    </row>
    <row r="200" spans="1:19" ht="13.5" thickBot="1" x14ac:dyDescent="0.25">
      <c r="A200" s="3">
        <f t="shared" si="37"/>
        <v>188</v>
      </c>
      <c r="B200" s="7">
        <f t="shared" si="39"/>
        <v>45384</v>
      </c>
      <c r="C200" s="27">
        <v>2</v>
      </c>
      <c r="D200" s="9">
        <f t="shared" si="47"/>
        <v>0</v>
      </c>
      <c r="E200" s="9">
        <f t="shared" si="48"/>
        <v>0</v>
      </c>
      <c r="F200" s="9">
        <f t="shared" si="50"/>
        <v>0</v>
      </c>
      <c r="G200" s="9">
        <f t="shared" si="49"/>
        <v>0</v>
      </c>
      <c r="H200" s="28"/>
      <c r="I200">
        <f t="shared" si="40"/>
        <v>2</v>
      </c>
      <c r="J200">
        <f t="shared" si="41"/>
        <v>4</v>
      </c>
      <c r="K200">
        <f t="shared" si="42"/>
        <v>2024</v>
      </c>
      <c r="L200">
        <f t="shared" si="36"/>
        <v>366</v>
      </c>
      <c r="M200">
        <f t="shared" si="38"/>
        <v>30</v>
      </c>
      <c r="N200">
        <f t="shared" si="43"/>
        <v>29</v>
      </c>
      <c r="O200">
        <f t="shared" si="44"/>
        <v>2</v>
      </c>
      <c r="P200" s="16">
        <f t="shared" si="45"/>
        <v>0</v>
      </c>
      <c r="Q200">
        <f t="shared" si="54"/>
        <v>0</v>
      </c>
      <c r="R200" s="8">
        <f t="shared" si="53"/>
        <v>0</v>
      </c>
      <c r="S200" s="8">
        <f t="shared" si="52"/>
        <v>0</v>
      </c>
    </row>
    <row r="201" spans="1:19" ht="13.5" thickBot="1" x14ac:dyDescent="0.25">
      <c r="A201" s="3">
        <f t="shared" si="37"/>
        <v>189</v>
      </c>
      <c r="B201" s="7">
        <f t="shared" si="39"/>
        <v>45414</v>
      </c>
      <c r="C201" s="27">
        <v>2</v>
      </c>
      <c r="D201" s="9">
        <f t="shared" si="47"/>
        <v>0</v>
      </c>
      <c r="E201" s="9">
        <f t="shared" si="48"/>
        <v>0</v>
      </c>
      <c r="F201" s="9">
        <f t="shared" si="50"/>
        <v>0</v>
      </c>
      <c r="G201" s="9">
        <f t="shared" si="49"/>
        <v>0</v>
      </c>
      <c r="H201" s="28"/>
      <c r="I201">
        <f t="shared" si="40"/>
        <v>2</v>
      </c>
      <c r="J201">
        <f t="shared" si="41"/>
        <v>5</v>
      </c>
      <c r="K201">
        <f t="shared" si="42"/>
        <v>2024</v>
      </c>
      <c r="L201">
        <f t="shared" si="36"/>
        <v>366</v>
      </c>
      <c r="M201">
        <f t="shared" si="38"/>
        <v>31</v>
      </c>
      <c r="N201">
        <f t="shared" si="43"/>
        <v>28</v>
      </c>
      <c r="O201">
        <f t="shared" si="44"/>
        <v>2</v>
      </c>
      <c r="P201" s="16">
        <f t="shared" si="45"/>
        <v>0</v>
      </c>
      <c r="Q201">
        <f t="shared" si="54"/>
        <v>0</v>
      </c>
      <c r="R201" s="8">
        <f t="shared" si="53"/>
        <v>0</v>
      </c>
      <c r="S201" s="8">
        <f t="shared" si="52"/>
        <v>0</v>
      </c>
    </row>
    <row r="202" spans="1:19" ht="13.5" thickBot="1" x14ac:dyDescent="0.25">
      <c r="A202" s="3">
        <f t="shared" si="37"/>
        <v>190</v>
      </c>
      <c r="B202" s="7">
        <f t="shared" si="39"/>
        <v>45445</v>
      </c>
      <c r="C202" s="27">
        <v>2</v>
      </c>
      <c r="D202" s="9">
        <f t="shared" si="47"/>
        <v>0</v>
      </c>
      <c r="E202" s="9">
        <f t="shared" si="48"/>
        <v>0</v>
      </c>
      <c r="F202" s="9">
        <f t="shared" si="50"/>
        <v>0</v>
      </c>
      <c r="G202" s="9">
        <f t="shared" si="49"/>
        <v>0</v>
      </c>
      <c r="H202" s="28"/>
      <c r="I202">
        <f t="shared" si="40"/>
        <v>2</v>
      </c>
      <c r="J202">
        <f t="shared" si="41"/>
        <v>6</v>
      </c>
      <c r="K202">
        <f t="shared" si="42"/>
        <v>2024</v>
      </c>
      <c r="L202">
        <f t="shared" si="36"/>
        <v>366</v>
      </c>
      <c r="M202">
        <f t="shared" si="38"/>
        <v>30</v>
      </c>
      <c r="N202">
        <f t="shared" si="43"/>
        <v>29</v>
      </c>
      <c r="O202">
        <f t="shared" si="44"/>
        <v>2</v>
      </c>
      <c r="P202" s="16">
        <f t="shared" si="45"/>
        <v>0</v>
      </c>
      <c r="Q202">
        <f t="shared" si="54"/>
        <v>0</v>
      </c>
      <c r="R202" s="8">
        <f t="shared" si="53"/>
        <v>0</v>
      </c>
      <c r="S202" s="8">
        <f t="shared" si="52"/>
        <v>0</v>
      </c>
    </row>
    <row r="203" spans="1:19" ht="13.5" thickBot="1" x14ac:dyDescent="0.25">
      <c r="A203" s="3">
        <f t="shared" si="37"/>
        <v>191</v>
      </c>
      <c r="B203" s="7">
        <f t="shared" si="39"/>
        <v>45475</v>
      </c>
      <c r="C203" s="27">
        <v>2</v>
      </c>
      <c r="D203" s="9">
        <f t="shared" si="47"/>
        <v>0</v>
      </c>
      <c r="E203" s="9">
        <f t="shared" si="48"/>
        <v>0</v>
      </c>
      <c r="F203" s="9">
        <f t="shared" si="50"/>
        <v>0</v>
      </c>
      <c r="G203" s="9">
        <f t="shared" si="49"/>
        <v>0</v>
      </c>
      <c r="H203" s="28"/>
      <c r="I203">
        <f t="shared" si="40"/>
        <v>2</v>
      </c>
      <c r="J203">
        <f t="shared" si="41"/>
        <v>7</v>
      </c>
      <c r="K203">
        <f t="shared" si="42"/>
        <v>2024</v>
      </c>
      <c r="L203">
        <f t="shared" si="36"/>
        <v>366</v>
      </c>
      <c r="M203">
        <f t="shared" si="38"/>
        <v>31</v>
      </c>
      <c r="N203">
        <f t="shared" si="43"/>
        <v>28</v>
      </c>
      <c r="O203">
        <f t="shared" si="44"/>
        <v>2</v>
      </c>
      <c r="P203" s="16">
        <f t="shared" si="45"/>
        <v>0</v>
      </c>
      <c r="Q203">
        <f t="shared" si="54"/>
        <v>0</v>
      </c>
      <c r="R203" s="8">
        <f t="shared" si="53"/>
        <v>0</v>
      </c>
      <c r="S203" s="8">
        <f t="shared" si="52"/>
        <v>0</v>
      </c>
    </row>
    <row r="204" spans="1:19" ht="13.5" thickBot="1" x14ac:dyDescent="0.25">
      <c r="A204" s="3">
        <f t="shared" si="37"/>
        <v>192</v>
      </c>
      <c r="B204" s="7">
        <f t="shared" si="39"/>
        <v>45506</v>
      </c>
      <c r="C204" s="27">
        <v>2</v>
      </c>
      <c r="D204" s="9">
        <f t="shared" si="47"/>
        <v>0</v>
      </c>
      <c r="E204" s="9">
        <f t="shared" si="48"/>
        <v>0</v>
      </c>
      <c r="F204" s="9">
        <f t="shared" si="50"/>
        <v>0</v>
      </c>
      <c r="G204" s="9">
        <f t="shared" si="49"/>
        <v>0</v>
      </c>
      <c r="H204" s="28"/>
      <c r="I204">
        <f t="shared" si="40"/>
        <v>2</v>
      </c>
      <c r="J204">
        <f t="shared" si="41"/>
        <v>8</v>
      </c>
      <c r="K204">
        <f t="shared" si="42"/>
        <v>2024</v>
      </c>
      <c r="L204">
        <f t="shared" ref="L204:L267" si="55">IF(OR(K204=2008,K204=2012,K204=2016,K204=2020,K204=2024,K204=2028),366,365)</f>
        <v>366</v>
      </c>
      <c r="M204">
        <f t="shared" si="38"/>
        <v>31</v>
      </c>
      <c r="N204">
        <f t="shared" si="43"/>
        <v>29</v>
      </c>
      <c r="O204">
        <f t="shared" si="44"/>
        <v>2</v>
      </c>
      <c r="P204" s="16">
        <f t="shared" si="45"/>
        <v>0</v>
      </c>
      <c r="Q204">
        <f t="shared" si="54"/>
        <v>0</v>
      </c>
      <c r="R204" s="8">
        <f t="shared" si="53"/>
        <v>0</v>
      </c>
      <c r="S204" s="8">
        <f t="shared" si="52"/>
        <v>0</v>
      </c>
    </row>
    <row r="205" spans="1:19" ht="13.5" thickBot="1" x14ac:dyDescent="0.25">
      <c r="A205" s="3">
        <f t="shared" ref="A205:A268" si="56">A204+1</f>
        <v>193</v>
      </c>
      <c r="B205" s="7">
        <f t="shared" si="39"/>
        <v>45537</v>
      </c>
      <c r="C205" s="27">
        <v>2</v>
      </c>
      <c r="D205" s="9">
        <f t="shared" si="47"/>
        <v>0</v>
      </c>
      <c r="E205" s="9">
        <f t="shared" si="48"/>
        <v>0</v>
      </c>
      <c r="F205" s="9">
        <f t="shared" si="50"/>
        <v>0</v>
      </c>
      <c r="G205" s="9">
        <f t="shared" si="49"/>
        <v>0</v>
      </c>
      <c r="H205" s="28"/>
      <c r="I205">
        <f t="shared" si="40"/>
        <v>2</v>
      </c>
      <c r="J205">
        <f t="shared" si="41"/>
        <v>9</v>
      </c>
      <c r="K205">
        <f t="shared" si="42"/>
        <v>2024</v>
      </c>
      <c r="L205">
        <f t="shared" si="55"/>
        <v>366</v>
      </c>
      <c r="M205">
        <f t="shared" ref="M205:M268" si="57">IF(OR(J205=1,J205=3,J205=5,J205=7,J205=8,J205=10,J205=12),31,IF(OR(J205=4,J205=6,J205=9,J205=11),30,IF(L205=365,28,29)))</f>
        <v>30</v>
      </c>
      <c r="N205">
        <f t="shared" si="43"/>
        <v>29</v>
      </c>
      <c r="O205">
        <f t="shared" si="44"/>
        <v>2</v>
      </c>
      <c r="P205" s="16">
        <f t="shared" si="45"/>
        <v>0</v>
      </c>
      <c r="Q205">
        <f t="shared" si="54"/>
        <v>0</v>
      </c>
      <c r="R205" s="8">
        <f t="shared" si="53"/>
        <v>0</v>
      </c>
      <c r="S205" s="8">
        <f t="shared" si="52"/>
        <v>0</v>
      </c>
    </row>
    <row r="206" spans="1:19" ht="13.5" thickBot="1" x14ac:dyDescent="0.25">
      <c r="A206" s="3">
        <f t="shared" si="56"/>
        <v>194</v>
      </c>
      <c r="B206" s="7">
        <f t="shared" ref="B206:B269" si="58">DATE(K206,J206,I206)</f>
        <v>45567</v>
      </c>
      <c r="C206" s="27">
        <v>2</v>
      </c>
      <c r="D206" s="9">
        <f t="shared" si="47"/>
        <v>0</v>
      </c>
      <c r="E206" s="9">
        <f t="shared" si="48"/>
        <v>0</v>
      </c>
      <c r="F206" s="9">
        <f t="shared" si="50"/>
        <v>0</v>
      </c>
      <c r="G206" s="9">
        <f t="shared" si="49"/>
        <v>0</v>
      </c>
      <c r="H206" s="28"/>
      <c r="I206">
        <f t="shared" ref="I206:I269" si="59">I205</f>
        <v>2</v>
      </c>
      <c r="J206">
        <f t="shared" ref="J206:J269" si="60">IF(J205=12,1,J205+1)</f>
        <v>10</v>
      </c>
      <c r="K206">
        <f t="shared" ref="K206:K269" si="61">IF(J205=12,K205+1,K205)</f>
        <v>2024</v>
      </c>
      <c r="L206">
        <f t="shared" si="55"/>
        <v>366</v>
      </c>
      <c r="M206">
        <f t="shared" si="57"/>
        <v>31</v>
      </c>
      <c r="N206">
        <f t="shared" ref="N206:N269" si="62">M205-I205</f>
        <v>28</v>
      </c>
      <c r="O206">
        <f t="shared" ref="O206:O269" si="63">M205-N206</f>
        <v>2</v>
      </c>
      <c r="P206" s="16">
        <f t="shared" ref="P206:P254" si="64">C206-O206</f>
        <v>0</v>
      </c>
      <c r="Q206">
        <f t="shared" si="54"/>
        <v>0</v>
      </c>
      <c r="R206" s="8">
        <f t="shared" si="53"/>
        <v>0</v>
      </c>
      <c r="S206" s="8">
        <f t="shared" si="52"/>
        <v>0</v>
      </c>
    </row>
    <row r="207" spans="1:19" ht="13.5" thickBot="1" x14ac:dyDescent="0.25">
      <c r="A207" s="3">
        <f t="shared" si="56"/>
        <v>195</v>
      </c>
      <c r="B207" s="7">
        <f t="shared" si="58"/>
        <v>45598</v>
      </c>
      <c r="C207" s="27">
        <v>2</v>
      </c>
      <c r="D207" s="9">
        <f t="shared" si="47"/>
        <v>0</v>
      </c>
      <c r="E207" s="9">
        <f t="shared" si="48"/>
        <v>0</v>
      </c>
      <c r="F207" s="9">
        <f t="shared" si="50"/>
        <v>0</v>
      </c>
      <c r="G207" s="9">
        <f t="shared" si="49"/>
        <v>0</v>
      </c>
      <c r="H207" s="28"/>
      <c r="I207">
        <f t="shared" si="59"/>
        <v>2</v>
      </c>
      <c r="J207">
        <f t="shared" si="60"/>
        <v>11</v>
      </c>
      <c r="K207">
        <f t="shared" si="61"/>
        <v>2024</v>
      </c>
      <c r="L207">
        <f t="shared" si="55"/>
        <v>366</v>
      </c>
      <c r="M207">
        <f t="shared" si="57"/>
        <v>30</v>
      </c>
      <c r="N207">
        <f t="shared" si="62"/>
        <v>29</v>
      </c>
      <c r="O207">
        <f t="shared" si="63"/>
        <v>2</v>
      </c>
      <c r="P207" s="16">
        <f t="shared" si="64"/>
        <v>0</v>
      </c>
      <c r="Q207">
        <f t="shared" si="54"/>
        <v>0</v>
      </c>
      <c r="R207" s="8">
        <f t="shared" si="53"/>
        <v>0</v>
      </c>
      <c r="S207" s="8">
        <f t="shared" si="52"/>
        <v>0</v>
      </c>
    </row>
    <row r="208" spans="1:19" ht="13.5" thickBot="1" x14ac:dyDescent="0.25">
      <c r="A208" s="3">
        <f t="shared" si="56"/>
        <v>196</v>
      </c>
      <c r="B208" s="7">
        <f t="shared" si="58"/>
        <v>45628</v>
      </c>
      <c r="C208" s="27">
        <v>2</v>
      </c>
      <c r="D208" s="9">
        <f t="shared" ref="D208:D254" si="65">ROUND(G207*($D$2/L207)*(N208-P207)+G207*($D$2/L208)*O208+G206*($D$2/L207)*P207,2)</f>
        <v>0</v>
      </c>
      <c r="E208" s="9">
        <f t="shared" ref="E208:E254" si="66">IF(G207&gt;F207,S208-D208,G207)</f>
        <v>0</v>
      </c>
      <c r="F208" s="9">
        <f t="shared" si="50"/>
        <v>0</v>
      </c>
      <c r="G208" s="9">
        <f t="shared" ref="G208:G254" si="67">IF(E208&lt;G207,G207-E208-H208,0)</f>
        <v>0</v>
      </c>
      <c r="H208" s="28"/>
      <c r="I208">
        <f t="shared" si="59"/>
        <v>2</v>
      </c>
      <c r="J208">
        <f t="shared" si="60"/>
        <v>12</v>
      </c>
      <c r="K208">
        <f t="shared" si="61"/>
        <v>2024</v>
      </c>
      <c r="L208">
        <f t="shared" si="55"/>
        <v>366</v>
      </c>
      <c r="M208">
        <f t="shared" si="57"/>
        <v>31</v>
      </c>
      <c r="N208">
        <f t="shared" si="62"/>
        <v>28</v>
      </c>
      <c r="O208">
        <f t="shared" si="63"/>
        <v>2</v>
      </c>
      <c r="P208" s="16">
        <f t="shared" si="64"/>
        <v>0</v>
      </c>
      <c r="Q208">
        <f t="shared" si="54"/>
        <v>0</v>
      </c>
      <c r="R208" s="8">
        <f t="shared" si="53"/>
        <v>0</v>
      </c>
      <c r="S208" s="8">
        <f t="shared" si="52"/>
        <v>0</v>
      </c>
    </row>
    <row r="209" spans="1:19" ht="13.5" thickBot="1" x14ac:dyDescent="0.25">
      <c r="A209" s="3">
        <f t="shared" si="56"/>
        <v>197</v>
      </c>
      <c r="B209" s="7">
        <f t="shared" si="58"/>
        <v>45659</v>
      </c>
      <c r="C209" s="27">
        <v>2</v>
      </c>
      <c r="D209" s="9">
        <f t="shared" si="65"/>
        <v>0</v>
      </c>
      <c r="E209" s="9">
        <f t="shared" si="66"/>
        <v>0</v>
      </c>
      <c r="F209" s="9">
        <f t="shared" ref="F209:F254" si="68">IF(AND(H208&lt;&gt;0,$K$9=1),S209,IF(G208&gt;F208,F208,D209+E209))</f>
        <v>0</v>
      </c>
      <c r="G209" s="9">
        <f t="shared" si="67"/>
        <v>0</v>
      </c>
      <c r="H209" s="28"/>
      <c r="I209">
        <f t="shared" si="59"/>
        <v>2</v>
      </c>
      <c r="J209">
        <f t="shared" si="60"/>
        <v>1</v>
      </c>
      <c r="K209">
        <f t="shared" si="61"/>
        <v>2025</v>
      </c>
      <c r="L209">
        <f t="shared" si="55"/>
        <v>365</v>
      </c>
      <c r="M209">
        <f t="shared" si="57"/>
        <v>31</v>
      </c>
      <c r="N209">
        <f t="shared" si="62"/>
        <v>29</v>
      </c>
      <c r="O209">
        <f t="shared" si="63"/>
        <v>2</v>
      </c>
      <c r="P209" s="16">
        <f t="shared" si="64"/>
        <v>0</v>
      </c>
      <c r="Q209">
        <f t="shared" si="54"/>
        <v>0</v>
      </c>
      <c r="R209" s="8">
        <f t="shared" si="53"/>
        <v>0</v>
      </c>
      <c r="S209" s="8">
        <f t="shared" si="52"/>
        <v>0</v>
      </c>
    </row>
    <row r="210" spans="1:19" ht="13.5" thickBot="1" x14ac:dyDescent="0.25">
      <c r="A210" s="3">
        <f t="shared" si="56"/>
        <v>198</v>
      </c>
      <c r="B210" s="7">
        <f t="shared" si="58"/>
        <v>45690</v>
      </c>
      <c r="C210" s="27">
        <v>2</v>
      </c>
      <c r="D210" s="9">
        <f t="shared" si="65"/>
        <v>0</v>
      </c>
      <c r="E210" s="9">
        <f t="shared" si="66"/>
        <v>0</v>
      </c>
      <c r="F210" s="9">
        <f t="shared" si="68"/>
        <v>0</v>
      </c>
      <c r="G210" s="9">
        <f t="shared" si="67"/>
        <v>0</v>
      </c>
      <c r="H210" s="28"/>
      <c r="I210">
        <f t="shared" si="59"/>
        <v>2</v>
      </c>
      <c r="J210">
        <f t="shared" si="60"/>
        <v>2</v>
      </c>
      <c r="K210">
        <f t="shared" si="61"/>
        <v>2025</v>
      </c>
      <c r="L210">
        <f t="shared" si="55"/>
        <v>365</v>
      </c>
      <c r="M210">
        <f t="shared" si="57"/>
        <v>28</v>
      </c>
      <c r="N210">
        <f t="shared" si="62"/>
        <v>29</v>
      </c>
      <c r="O210">
        <f t="shared" si="63"/>
        <v>2</v>
      </c>
      <c r="P210" s="16">
        <f t="shared" si="64"/>
        <v>0</v>
      </c>
      <c r="Q210">
        <f t="shared" si="54"/>
        <v>0</v>
      </c>
      <c r="R210" s="8">
        <f>IF(Q210=0,0,ROUND(G209*(($D$2/12)/(1-POWER(1+$D$2/12,-(Q210)))),2))</f>
        <v>0</v>
      </c>
      <c r="S210" s="8">
        <f t="shared" ref="S210:S254" si="69">IF(AND(H209&lt;&gt;0,$K$9=1),R210,IF(Q210=0,0,S209))</f>
        <v>0</v>
      </c>
    </row>
    <row r="211" spans="1:19" ht="13.5" thickBot="1" x14ac:dyDescent="0.25">
      <c r="A211" s="3">
        <f t="shared" si="56"/>
        <v>199</v>
      </c>
      <c r="B211" s="7">
        <f t="shared" si="58"/>
        <v>45718</v>
      </c>
      <c r="C211" s="27">
        <v>2</v>
      </c>
      <c r="D211" s="9">
        <f t="shared" si="65"/>
        <v>0</v>
      </c>
      <c r="E211" s="9">
        <f t="shared" si="66"/>
        <v>0</v>
      </c>
      <c r="F211" s="9">
        <f t="shared" si="68"/>
        <v>0</v>
      </c>
      <c r="G211" s="9">
        <f t="shared" si="67"/>
        <v>0</v>
      </c>
      <c r="H211" s="28"/>
      <c r="I211">
        <f t="shared" si="59"/>
        <v>2</v>
      </c>
      <c r="J211">
        <f t="shared" si="60"/>
        <v>3</v>
      </c>
      <c r="K211">
        <f t="shared" si="61"/>
        <v>2025</v>
      </c>
      <c r="L211">
        <f t="shared" si="55"/>
        <v>365</v>
      </c>
      <c r="M211">
        <f t="shared" si="57"/>
        <v>31</v>
      </c>
      <c r="N211">
        <f t="shared" si="62"/>
        <v>26</v>
      </c>
      <c r="O211">
        <f t="shared" si="63"/>
        <v>2</v>
      </c>
      <c r="P211" s="16">
        <f t="shared" si="64"/>
        <v>0</v>
      </c>
      <c r="Q211">
        <f t="shared" si="54"/>
        <v>0</v>
      </c>
      <c r="R211" s="8">
        <f t="shared" ref="R211:R254" si="70">IF(Q211=0,0,ROUND(G210*(($D$2/12)/(1-POWER(1+$D$2/12,-(Q211)))),2))</f>
        <v>0</v>
      </c>
      <c r="S211" s="8">
        <f t="shared" si="69"/>
        <v>0</v>
      </c>
    </row>
    <row r="212" spans="1:19" ht="13.5" thickBot="1" x14ac:dyDescent="0.25">
      <c r="A212" s="3">
        <f t="shared" si="56"/>
        <v>200</v>
      </c>
      <c r="B212" s="7">
        <f t="shared" si="58"/>
        <v>45749</v>
      </c>
      <c r="C212" s="27">
        <v>2</v>
      </c>
      <c r="D212" s="9">
        <f t="shared" si="65"/>
        <v>0</v>
      </c>
      <c r="E212" s="9">
        <f t="shared" si="66"/>
        <v>0</v>
      </c>
      <c r="F212" s="9">
        <f t="shared" si="68"/>
        <v>0</v>
      </c>
      <c r="G212" s="9">
        <f t="shared" si="67"/>
        <v>0</v>
      </c>
      <c r="H212" s="28"/>
      <c r="I212">
        <f t="shared" si="59"/>
        <v>2</v>
      </c>
      <c r="J212">
        <f t="shared" si="60"/>
        <v>4</v>
      </c>
      <c r="K212">
        <f t="shared" si="61"/>
        <v>2025</v>
      </c>
      <c r="L212">
        <f t="shared" si="55"/>
        <v>365</v>
      </c>
      <c r="M212">
        <f t="shared" si="57"/>
        <v>30</v>
      </c>
      <c r="N212">
        <f t="shared" si="62"/>
        <v>29</v>
      </c>
      <c r="O212">
        <f t="shared" si="63"/>
        <v>2</v>
      </c>
      <c r="P212" s="16">
        <f t="shared" si="64"/>
        <v>0</v>
      </c>
      <c r="Q212">
        <f t="shared" si="54"/>
        <v>0</v>
      </c>
      <c r="R212" s="8">
        <f t="shared" si="70"/>
        <v>0</v>
      </c>
      <c r="S212" s="8">
        <f t="shared" si="69"/>
        <v>0</v>
      </c>
    </row>
    <row r="213" spans="1:19" ht="13.5" thickBot="1" x14ac:dyDescent="0.25">
      <c r="A213" s="3">
        <f t="shared" si="56"/>
        <v>201</v>
      </c>
      <c r="B213" s="7">
        <f t="shared" si="58"/>
        <v>45779</v>
      </c>
      <c r="C213" s="27">
        <v>2</v>
      </c>
      <c r="D213" s="9">
        <f t="shared" si="65"/>
        <v>0</v>
      </c>
      <c r="E213" s="9">
        <f t="shared" si="66"/>
        <v>0</v>
      </c>
      <c r="F213" s="9">
        <f t="shared" si="68"/>
        <v>0</v>
      </c>
      <c r="G213" s="9">
        <f t="shared" si="67"/>
        <v>0</v>
      </c>
      <c r="H213" s="28"/>
      <c r="I213">
        <f t="shared" si="59"/>
        <v>2</v>
      </c>
      <c r="J213">
        <f t="shared" si="60"/>
        <v>5</v>
      </c>
      <c r="K213">
        <f t="shared" si="61"/>
        <v>2025</v>
      </c>
      <c r="L213">
        <f t="shared" si="55"/>
        <v>365</v>
      </c>
      <c r="M213">
        <f t="shared" si="57"/>
        <v>31</v>
      </c>
      <c r="N213">
        <f t="shared" si="62"/>
        <v>28</v>
      </c>
      <c r="O213">
        <f t="shared" si="63"/>
        <v>2</v>
      </c>
      <c r="P213" s="16">
        <f t="shared" si="64"/>
        <v>0</v>
      </c>
      <c r="Q213">
        <f t="shared" si="54"/>
        <v>0</v>
      </c>
      <c r="R213" s="8">
        <f t="shared" si="70"/>
        <v>0</v>
      </c>
      <c r="S213" s="8">
        <f t="shared" si="69"/>
        <v>0</v>
      </c>
    </row>
    <row r="214" spans="1:19" ht="13.5" thickBot="1" x14ac:dyDescent="0.25">
      <c r="A214" s="3">
        <f t="shared" si="56"/>
        <v>202</v>
      </c>
      <c r="B214" s="7">
        <f t="shared" si="58"/>
        <v>45810</v>
      </c>
      <c r="C214" s="27">
        <v>2</v>
      </c>
      <c r="D214" s="9">
        <f t="shared" si="65"/>
        <v>0</v>
      </c>
      <c r="E214" s="9">
        <f t="shared" si="66"/>
        <v>0</v>
      </c>
      <c r="F214" s="9">
        <f t="shared" si="68"/>
        <v>0</v>
      </c>
      <c r="G214" s="9">
        <f t="shared" si="67"/>
        <v>0</v>
      </c>
      <c r="H214" s="28"/>
      <c r="I214">
        <f t="shared" si="59"/>
        <v>2</v>
      </c>
      <c r="J214">
        <f t="shared" si="60"/>
        <v>6</v>
      </c>
      <c r="K214">
        <f t="shared" si="61"/>
        <v>2025</v>
      </c>
      <c r="L214">
        <f t="shared" si="55"/>
        <v>365</v>
      </c>
      <c r="M214">
        <f t="shared" si="57"/>
        <v>30</v>
      </c>
      <c r="N214">
        <f t="shared" si="62"/>
        <v>29</v>
      </c>
      <c r="O214">
        <f t="shared" si="63"/>
        <v>2</v>
      </c>
      <c r="P214" s="16">
        <f t="shared" si="64"/>
        <v>0</v>
      </c>
      <c r="Q214">
        <f t="shared" si="54"/>
        <v>0</v>
      </c>
      <c r="R214" s="8">
        <f t="shared" si="70"/>
        <v>0</v>
      </c>
      <c r="S214" s="8">
        <f t="shared" si="69"/>
        <v>0</v>
      </c>
    </row>
    <row r="215" spans="1:19" ht="13.5" thickBot="1" x14ac:dyDescent="0.25">
      <c r="A215" s="3">
        <f t="shared" si="56"/>
        <v>203</v>
      </c>
      <c r="B215" s="7">
        <f t="shared" si="58"/>
        <v>45840</v>
      </c>
      <c r="C215" s="27">
        <v>2</v>
      </c>
      <c r="D215" s="9">
        <f t="shared" si="65"/>
        <v>0</v>
      </c>
      <c r="E215" s="9">
        <f t="shared" si="66"/>
        <v>0</v>
      </c>
      <c r="F215" s="9">
        <f t="shared" si="68"/>
        <v>0</v>
      </c>
      <c r="G215" s="9">
        <f t="shared" si="67"/>
        <v>0</v>
      </c>
      <c r="H215" s="28"/>
      <c r="I215">
        <f t="shared" si="59"/>
        <v>2</v>
      </c>
      <c r="J215">
        <f t="shared" si="60"/>
        <v>7</v>
      </c>
      <c r="K215">
        <f t="shared" si="61"/>
        <v>2025</v>
      </c>
      <c r="L215">
        <f t="shared" si="55"/>
        <v>365</v>
      </c>
      <c r="M215">
        <f t="shared" si="57"/>
        <v>31</v>
      </c>
      <c r="N215">
        <f t="shared" si="62"/>
        <v>28</v>
      </c>
      <c r="O215">
        <f t="shared" si="63"/>
        <v>2</v>
      </c>
      <c r="P215" s="16">
        <f t="shared" si="64"/>
        <v>0</v>
      </c>
      <c r="Q215">
        <f t="shared" si="54"/>
        <v>0</v>
      </c>
      <c r="R215" s="8">
        <f t="shared" si="70"/>
        <v>0</v>
      </c>
      <c r="S215" s="8">
        <f t="shared" si="69"/>
        <v>0</v>
      </c>
    </row>
    <row r="216" spans="1:19" ht="13.5" thickBot="1" x14ac:dyDescent="0.25">
      <c r="A216" s="3">
        <f t="shared" si="56"/>
        <v>204</v>
      </c>
      <c r="B216" s="7">
        <f t="shared" si="58"/>
        <v>45871</v>
      </c>
      <c r="C216" s="27">
        <v>2</v>
      </c>
      <c r="D216" s="9">
        <f t="shared" si="65"/>
        <v>0</v>
      </c>
      <c r="E216" s="9">
        <f t="shared" si="66"/>
        <v>0</v>
      </c>
      <c r="F216" s="9">
        <f t="shared" si="68"/>
        <v>0</v>
      </c>
      <c r="G216" s="9">
        <f t="shared" si="67"/>
        <v>0</v>
      </c>
      <c r="H216" s="28"/>
      <c r="I216">
        <f t="shared" si="59"/>
        <v>2</v>
      </c>
      <c r="J216">
        <f t="shared" si="60"/>
        <v>8</v>
      </c>
      <c r="K216">
        <f t="shared" si="61"/>
        <v>2025</v>
      </c>
      <c r="L216">
        <f t="shared" si="55"/>
        <v>365</v>
      </c>
      <c r="M216">
        <f t="shared" si="57"/>
        <v>31</v>
      </c>
      <c r="N216">
        <f t="shared" si="62"/>
        <v>29</v>
      </c>
      <c r="O216">
        <f t="shared" si="63"/>
        <v>2</v>
      </c>
      <c r="P216" s="16">
        <f t="shared" si="64"/>
        <v>0</v>
      </c>
      <c r="Q216">
        <f t="shared" si="54"/>
        <v>0</v>
      </c>
      <c r="R216" s="8">
        <f t="shared" si="70"/>
        <v>0</v>
      </c>
      <c r="S216" s="8">
        <f t="shared" si="69"/>
        <v>0</v>
      </c>
    </row>
    <row r="217" spans="1:19" ht="13.5" thickBot="1" x14ac:dyDescent="0.25">
      <c r="A217" s="3">
        <f t="shared" si="56"/>
        <v>205</v>
      </c>
      <c r="B217" s="7">
        <f t="shared" si="58"/>
        <v>45902</v>
      </c>
      <c r="C217" s="27">
        <v>2</v>
      </c>
      <c r="D217" s="9">
        <f t="shared" si="65"/>
        <v>0</v>
      </c>
      <c r="E217" s="9">
        <f t="shared" si="66"/>
        <v>0</v>
      </c>
      <c r="F217" s="9">
        <f t="shared" si="68"/>
        <v>0</v>
      </c>
      <c r="G217" s="9">
        <f t="shared" si="67"/>
        <v>0</v>
      </c>
      <c r="H217" s="28"/>
      <c r="I217">
        <f t="shared" si="59"/>
        <v>2</v>
      </c>
      <c r="J217">
        <f t="shared" si="60"/>
        <v>9</v>
      </c>
      <c r="K217">
        <f t="shared" si="61"/>
        <v>2025</v>
      </c>
      <c r="L217">
        <f t="shared" si="55"/>
        <v>365</v>
      </c>
      <c r="M217">
        <f t="shared" si="57"/>
        <v>30</v>
      </c>
      <c r="N217">
        <f t="shared" si="62"/>
        <v>29</v>
      </c>
      <c r="O217">
        <f t="shared" si="63"/>
        <v>2</v>
      </c>
      <c r="P217" s="16">
        <f t="shared" si="64"/>
        <v>0</v>
      </c>
      <c r="Q217">
        <f t="shared" si="54"/>
        <v>0</v>
      </c>
      <c r="R217" s="8">
        <f t="shared" si="70"/>
        <v>0</v>
      </c>
      <c r="S217" s="8">
        <f t="shared" si="69"/>
        <v>0</v>
      </c>
    </row>
    <row r="218" spans="1:19" ht="13.5" thickBot="1" x14ac:dyDescent="0.25">
      <c r="A218" s="3">
        <f t="shared" si="56"/>
        <v>206</v>
      </c>
      <c r="B218" s="7">
        <f t="shared" si="58"/>
        <v>45932</v>
      </c>
      <c r="C218" s="27">
        <v>2</v>
      </c>
      <c r="D218" s="9">
        <f t="shared" si="65"/>
        <v>0</v>
      </c>
      <c r="E218" s="9">
        <f t="shared" si="66"/>
        <v>0</v>
      </c>
      <c r="F218" s="9">
        <f t="shared" si="68"/>
        <v>0</v>
      </c>
      <c r="G218" s="9">
        <f t="shared" si="67"/>
        <v>0</v>
      </c>
      <c r="H218" s="28"/>
      <c r="I218">
        <f t="shared" si="59"/>
        <v>2</v>
      </c>
      <c r="J218">
        <f t="shared" si="60"/>
        <v>10</v>
      </c>
      <c r="K218">
        <f t="shared" si="61"/>
        <v>2025</v>
      </c>
      <c r="L218">
        <f t="shared" si="55"/>
        <v>365</v>
      </c>
      <c r="M218">
        <f t="shared" si="57"/>
        <v>31</v>
      </c>
      <c r="N218">
        <f t="shared" si="62"/>
        <v>28</v>
      </c>
      <c r="O218">
        <f t="shared" si="63"/>
        <v>2</v>
      </c>
      <c r="P218" s="16">
        <f t="shared" si="64"/>
        <v>0</v>
      </c>
      <c r="Q218">
        <f t="shared" si="54"/>
        <v>0</v>
      </c>
      <c r="R218" s="8">
        <f t="shared" si="70"/>
        <v>0</v>
      </c>
      <c r="S218" s="8">
        <f t="shared" si="69"/>
        <v>0</v>
      </c>
    </row>
    <row r="219" spans="1:19" ht="13.5" thickBot="1" x14ac:dyDescent="0.25">
      <c r="A219" s="3">
        <f t="shared" si="56"/>
        <v>207</v>
      </c>
      <c r="B219" s="7">
        <f t="shared" si="58"/>
        <v>45963</v>
      </c>
      <c r="C219" s="27">
        <v>2</v>
      </c>
      <c r="D219" s="9">
        <f t="shared" si="65"/>
        <v>0</v>
      </c>
      <c r="E219" s="9">
        <f t="shared" si="66"/>
        <v>0</v>
      </c>
      <c r="F219" s="9">
        <f t="shared" si="68"/>
        <v>0</v>
      </c>
      <c r="G219" s="9">
        <f t="shared" si="67"/>
        <v>0</v>
      </c>
      <c r="H219" s="28"/>
      <c r="I219">
        <f t="shared" si="59"/>
        <v>2</v>
      </c>
      <c r="J219">
        <f t="shared" si="60"/>
        <v>11</v>
      </c>
      <c r="K219">
        <f t="shared" si="61"/>
        <v>2025</v>
      </c>
      <c r="L219">
        <f t="shared" si="55"/>
        <v>365</v>
      </c>
      <c r="M219">
        <f t="shared" si="57"/>
        <v>30</v>
      </c>
      <c r="N219">
        <f t="shared" si="62"/>
        <v>29</v>
      </c>
      <c r="O219">
        <f t="shared" si="63"/>
        <v>2</v>
      </c>
      <c r="P219" s="16">
        <f t="shared" si="64"/>
        <v>0</v>
      </c>
      <c r="Q219">
        <f t="shared" si="54"/>
        <v>0</v>
      </c>
      <c r="R219" s="8">
        <f t="shared" si="70"/>
        <v>0</v>
      </c>
      <c r="S219" s="8">
        <f t="shared" si="69"/>
        <v>0</v>
      </c>
    </row>
    <row r="220" spans="1:19" ht="13.5" thickBot="1" x14ac:dyDescent="0.25">
      <c r="A220" s="3">
        <f t="shared" si="56"/>
        <v>208</v>
      </c>
      <c r="B220" s="7">
        <f t="shared" si="58"/>
        <v>45993</v>
      </c>
      <c r="C220" s="27">
        <v>2</v>
      </c>
      <c r="D220" s="9">
        <f t="shared" si="65"/>
        <v>0</v>
      </c>
      <c r="E220" s="9">
        <f t="shared" si="66"/>
        <v>0</v>
      </c>
      <c r="F220" s="9">
        <f t="shared" si="68"/>
        <v>0</v>
      </c>
      <c r="G220" s="9">
        <f t="shared" si="67"/>
        <v>0</v>
      </c>
      <c r="H220" s="28"/>
      <c r="I220">
        <f t="shared" si="59"/>
        <v>2</v>
      </c>
      <c r="J220">
        <f t="shared" si="60"/>
        <v>12</v>
      </c>
      <c r="K220">
        <f t="shared" si="61"/>
        <v>2025</v>
      </c>
      <c r="L220">
        <f t="shared" si="55"/>
        <v>365</v>
      </c>
      <c r="M220">
        <f t="shared" si="57"/>
        <v>31</v>
      </c>
      <c r="N220">
        <f t="shared" si="62"/>
        <v>28</v>
      </c>
      <c r="O220">
        <f t="shared" si="63"/>
        <v>2</v>
      </c>
      <c r="P220" s="16">
        <f t="shared" si="64"/>
        <v>0</v>
      </c>
      <c r="Q220">
        <f t="shared" si="54"/>
        <v>0</v>
      </c>
      <c r="R220" s="8">
        <f t="shared" si="70"/>
        <v>0</v>
      </c>
      <c r="S220" s="8">
        <f t="shared" si="69"/>
        <v>0</v>
      </c>
    </row>
    <row r="221" spans="1:19" ht="13.5" thickBot="1" x14ac:dyDescent="0.25">
      <c r="A221" s="3">
        <f t="shared" si="56"/>
        <v>209</v>
      </c>
      <c r="B221" s="7">
        <f t="shared" si="58"/>
        <v>46024</v>
      </c>
      <c r="C221" s="27">
        <v>2</v>
      </c>
      <c r="D221" s="9">
        <f t="shared" si="65"/>
        <v>0</v>
      </c>
      <c r="E221" s="9">
        <f t="shared" si="66"/>
        <v>0</v>
      </c>
      <c r="F221" s="9">
        <f t="shared" si="68"/>
        <v>0</v>
      </c>
      <c r="G221" s="9">
        <f t="shared" si="67"/>
        <v>0</v>
      </c>
      <c r="H221" s="28"/>
      <c r="I221">
        <f t="shared" si="59"/>
        <v>2</v>
      </c>
      <c r="J221">
        <f t="shared" si="60"/>
        <v>1</v>
      </c>
      <c r="K221">
        <f t="shared" si="61"/>
        <v>2026</v>
      </c>
      <c r="L221">
        <f t="shared" si="55"/>
        <v>365</v>
      </c>
      <c r="M221">
        <f t="shared" si="57"/>
        <v>31</v>
      </c>
      <c r="N221">
        <f t="shared" si="62"/>
        <v>29</v>
      </c>
      <c r="O221">
        <f t="shared" si="63"/>
        <v>2</v>
      </c>
      <c r="P221" s="16">
        <f t="shared" si="64"/>
        <v>0</v>
      </c>
      <c r="Q221">
        <f t="shared" si="54"/>
        <v>0</v>
      </c>
      <c r="R221" s="8">
        <f t="shared" si="70"/>
        <v>0</v>
      </c>
      <c r="S221" s="8">
        <f t="shared" si="69"/>
        <v>0</v>
      </c>
    </row>
    <row r="222" spans="1:19" ht="13.5" thickBot="1" x14ac:dyDescent="0.25">
      <c r="A222" s="3">
        <f t="shared" si="56"/>
        <v>210</v>
      </c>
      <c r="B222" s="7">
        <f t="shared" si="58"/>
        <v>46055</v>
      </c>
      <c r="C222" s="27">
        <v>2</v>
      </c>
      <c r="D222" s="9">
        <f t="shared" si="65"/>
        <v>0</v>
      </c>
      <c r="E222" s="9">
        <f t="shared" si="66"/>
        <v>0</v>
      </c>
      <c r="F222" s="9">
        <f t="shared" si="68"/>
        <v>0</v>
      </c>
      <c r="G222" s="9">
        <f t="shared" si="67"/>
        <v>0</v>
      </c>
      <c r="H222" s="28"/>
      <c r="I222">
        <f t="shared" si="59"/>
        <v>2</v>
      </c>
      <c r="J222">
        <f t="shared" si="60"/>
        <v>2</v>
      </c>
      <c r="K222">
        <f t="shared" si="61"/>
        <v>2026</v>
      </c>
      <c r="L222">
        <f t="shared" si="55"/>
        <v>365</v>
      </c>
      <c r="M222">
        <f t="shared" si="57"/>
        <v>28</v>
      </c>
      <c r="N222">
        <f t="shared" si="62"/>
        <v>29</v>
      </c>
      <c r="O222">
        <f t="shared" si="63"/>
        <v>2</v>
      </c>
      <c r="P222" s="16">
        <f t="shared" si="64"/>
        <v>0</v>
      </c>
      <c r="Q222">
        <f t="shared" si="54"/>
        <v>0</v>
      </c>
      <c r="R222" s="8">
        <f t="shared" si="70"/>
        <v>0</v>
      </c>
      <c r="S222" s="8">
        <f t="shared" si="69"/>
        <v>0</v>
      </c>
    </row>
    <row r="223" spans="1:19" ht="13.5" thickBot="1" x14ac:dyDescent="0.25">
      <c r="A223" s="3">
        <f t="shared" si="56"/>
        <v>211</v>
      </c>
      <c r="B223" s="7">
        <f t="shared" si="58"/>
        <v>46083</v>
      </c>
      <c r="C223" s="27">
        <v>2</v>
      </c>
      <c r="D223" s="9">
        <f t="shared" si="65"/>
        <v>0</v>
      </c>
      <c r="E223" s="9">
        <f t="shared" si="66"/>
        <v>0</v>
      </c>
      <c r="F223" s="9">
        <f t="shared" si="68"/>
        <v>0</v>
      </c>
      <c r="G223" s="9">
        <f t="shared" si="67"/>
        <v>0</v>
      </c>
      <c r="H223" s="28"/>
      <c r="I223">
        <f t="shared" si="59"/>
        <v>2</v>
      </c>
      <c r="J223">
        <f t="shared" si="60"/>
        <v>3</v>
      </c>
      <c r="K223">
        <f t="shared" si="61"/>
        <v>2026</v>
      </c>
      <c r="L223">
        <f t="shared" si="55"/>
        <v>365</v>
      </c>
      <c r="M223">
        <f t="shared" si="57"/>
        <v>31</v>
      </c>
      <c r="N223">
        <f t="shared" si="62"/>
        <v>26</v>
      </c>
      <c r="O223">
        <f t="shared" si="63"/>
        <v>2</v>
      </c>
      <c r="P223" s="16">
        <f t="shared" si="64"/>
        <v>0</v>
      </c>
      <c r="Q223">
        <f t="shared" si="54"/>
        <v>0</v>
      </c>
      <c r="R223" s="8">
        <f t="shared" si="70"/>
        <v>0</v>
      </c>
      <c r="S223" s="8">
        <f t="shared" si="69"/>
        <v>0</v>
      </c>
    </row>
    <row r="224" spans="1:19" ht="13.5" thickBot="1" x14ac:dyDescent="0.25">
      <c r="A224" s="3">
        <f t="shared" si="56"/>
        <v>212</v>
      </c>
      <c r="B224" s="7">
        <f t="shared" si="58"/>
        <v>46114</v>
      </c>
      <c r="C224" s="27">
        <v>2</v>
      </c>
      <c r="D224" s="9">
        <f t="shared" si="65"/>
        <v>0</v>
      </c>
      <c r="E224" s="9">
        <f t="shared" si="66"/>
        <v>0</v>
      </c>
      <c r="F224" s="9">
        <f t="shared" si="68"/>
        <v>0</v>
      </c>
      <c r="G224" s="9">
        <f t="shared" si="67"/>
        <v>0</v>
      </c>
      <c r="H224" s="28"/>
      <c r="I224">
        <f t="shared" si="59"/>
        <v>2</v>
      </c>
      <c r="J224">
        <f t="shared" si="60"/>
        <v>4</v>
      </c>
      <c r="K224">
        <f t="shared" si="61"/>
        <v>2026</v>
      </c>
      <c r="L224">
        <f t="shared" si="55"/>
        <v>365</v>
      </c>
      <c r="M224">
        <f t="shared" si="57"/>
        <v>30</v>
      </c>
      <c r="N224">
        <f t="shared" si="62"/>
        <v>29</v>
      </c>
      <c r="O224">
        <f t="shared" si="63"/>
        <v>2</v>
      </c>
      <c r="P224" s="16">
        <f t="shared" si="64"/>
        <v>0</v>
      </c>
      <c r="Q224">
        <f t="shared" si="54"/>
        <v>0</v>
      </c>
      <c r="R224" s="8">
        <f t="shared" si="70"/>
        <v>0</v>
      </c>
      <c r="S224" s="8">
        <f t="shared" si="69"/>
        <v>0</v>
      </c>
    </row>
    <row r="225" spans="1:19" ht="13.5" thickBot="1" x14ac:dyDescent="0.25">
      <c r="A225" s="3">
        <f t="shared" si="56"/>
        <v>213</v>
      </c>
      <c r="B225" s="7">
        <f t="shared" si="58"/>
        <v>46144</v>
      </c>
      <c r="C225" s="27">
        <v>2</v>
      </c>
      <c r="D225" s="9">
        <f t="shared" si="65"/>
        <v>0</v>
      </c>
      <c r="E225" s="9">
        <f t="shared" si="66"/>
        <v>0</v>
      </c>
      <c r="F225" s="9">
        <f t="shared" si="68"/>
        <v>0</v>
      </c>
      <c r="G225" s="9">
        <f t="shared" si="67"/>
        <v>0</v>
      </c>
      <c r="H225" s="28"/>
      <c r="I225">
        <f t="shared" si="59"/>
        <v>2</v>
      </c>
      <c r="J225">
        <f t="shared" si="60"/>
        <v>5</v>
      </c>
      <c r="K225">
        <f t="shared" si="61"/>
        <v>2026</v>
      </c>
      <c r="L225">
        <f t="shared" si="55"/>
        <v>365</v>
      </c>
      <c r="M225">
        <f t="shared" si="57"/>
        <v>31</v>
      </c>
      <c r="N225">
        <f t="shared" si="62"/>
        <v>28</v>
      </c>
      <c r="O225">
        <f t="shared" si="63"/>
        <v>2</v>
      </c>
      <c r="P225" s="16">
        <f t="shared" si="64"/>
        <v>0</v>
      </c>
      <c r="Q225">
        <f t="shared" si="54"/>
        <v>0</v>
      </c>
      <c r="R225" s="8">
        <f t="shared" si="70"/>
        <v>0</v>
      </c>
      <c r="S225" s="8">
        <f t="shared" si="69"/>
        <v>0</v>
      </c>
    </row>
    <row r="226" spans="1:19" ht="13.5" thickBot="1" x14ac:dyDescent="0.25">
      <c r="A226" s="3">
        <f t="shared" si="56"/>
        <v>214</v>
      </c>
      <c r="B226" s="7">
        <f t="shared" si="58"/>
        <v>46175</v>
      </c>
      <c r="C226" s="27">
        <v>2</v>
      </c>
      <c r="D226" s="9">
        <f t="shared" si="65"/>
        <v>0</v>
      </c>
      <c r="E226" s="9">
        <f t="shared" si="66"/>
        <v>0</v>
      </c>
      <c r="F226" s="9">
        <f t="shared" si="68"/>
        <v>0</v>
      </c>
      <c r="G226" s="9">
        <f t="shared" si="67"/>
        <v>0</v>
      </c>
      <c r="H226" s="28"/>
      <c r="I226">
        <f t="shared" si="59"/>
        <v>2</v>
      </c>
      <c r="J226">
        <f t="shared" si="60"/>
        <v>6</v>
      </c>
      <c r="K226">
        <f t="shared" si="61"/>
        <v>2026</v>
      </c>
      <c r="L226">
        <f t="shared" si="55"/>
        <v>365</v>
      </c>
      <c r="M226">
        <f t="shared" si="57"/>
        <v>30</v>
      </c>
      <c r="N226">
        <f t="shared" si="62"/>
        <v>29</v>
      </c>
      <c r="O226">
        <f t="shared" si="63"/>
        <v>2</v>
      </c>
      <c r="P226" s="16">
        <f t="shared" si="64"/>
        <v>0</v>
      </c>
      <c r="Q226">
        <f t="shared" si="54"/>
        <v>0</v>
      </c>
      <c r="R226" s="8">
        <f t="shared" si="70"/>
        <v>0</v>
      </c>
      <c r="S226" s="8">
        <f t="shared" si="69"/>
        <v>0</v>
      </c>
    </row>
    <row r="227" spans="1:19" ht="13.5" thickBot="1" x14ac:dyDescent="0.25">
      <c r="A227" s="3">
        <f t="shared" si="56"/>
        <v>215</v>
      </c>
      <c r="B227" s="7">
        <f t="shared" si="58"/>
        <v>46205</v>
      </c>
      <c r="C227" s="27">
        <v>2</v>
      </c>
      <c r="D227" s="9">
        <f t="shared" si="65"/>
        <v>0</v>
      </c>
      <c r="E227" s="9">
        <f t="shared" si="66"/>
        <v>0</v>
      </c>
      <c r="F227" s="9">
        <f t="shared" si="68"/>
        <v>0</v>
      </c>
      <c r="G227" s="9">
        <f t="shared" si="67"/>
        <v>0</v>
      </c>
      <c r="H227" s="28"/>
      <c r="I227">
        <f t="shared" si="59"/>
        <v>2</v>
      </c>
      <c r="J227">
        <f t="shared" si="60"/>
        <v>7</v>
      </c>
      <c r="K227">
        <f t="shared" si="61"/>
        <v>2026</v>
      </c>
      <c r="L227">
        <f t="shared" si="55"/>
        <v>365</v>
      </c>
      <c r="M227">
        <f t="shared" si="57"/>
        <v>31</v>
      </c>
      <c r="N227">
        <f t="shared" si="62"/>
        <v>28</v>
      </c>
      <c r="O227">
        <f t="shared" si="63"/>
        <v>2</v>
      </c>
      <c r="P227" s="16">
        <f t="shared" si="64"/>
        <v>0</v>
      </c>
      <c r="Q227">
        <f t="shared" si="54"/>
        <v>0</v>
      </c>
      <c r="R227" s="8">
        <f t="shared" si="70"/>
        <v>0</v>
      </c>
      <c r="S227" s="8">
        <f t="shared" si="69"/>
        <v>0</v>
      </c>
    </row>
    <row r="228" spans="1:19" ht="13.5" thickBot="1" x14ac:dyDescent="0.25">
      <c r="A228" s="3">
        <f t="shared" si="56"/>
        <v>216</v>
      </c>
      <c r="B228" s="7">
        <f t="shared" si="58"/>
        <v>46236</v>
      </c>
      <c r="C228" s="27">
        <v>2</v>
      </c>
      <c r="D228" s="9">
        <f t="shared" si="65"/>
        <v>0</v>
      </c>
      <c r="E228" s="9">
        <f t="shared" si="66"/>
        <v>0</v>
      </c>
      <c r="F228" s="9">
        <f t="shared" si="68"/>
        <v>0</v>
      </c>
      <c r="G228" s="9">
        <f t="shared" si="67"/>
        <v>0</v>
      </c>
      <c r="H228" s="28"/>
      <c r="I228">
        <f t="shared" si="59"/>
        <v>2</v>
      </c>
      <c r="J228">
        <f t="shared" si="60"/>
        <v>8</v>
      </c>
      <c r="K228">
        <f t="shared" si="61"/>
        <v>2026</v>
      </c>
      <c r="L228">
        <f t="shared" si="55"/>
        <v>365</v>
      </c>
      <c r="M228">
        <f t="shared" si="57"/>
        <v>31</v>
      </c>
      <c r="N228">
        <f t="shared" si="62"/>
        <v>29</v>
      </c>
      <c r="O228">
        <f t="shared" si="63"/>
        <v>2</v>
      </c>
      <c r="P228" s="16">
        <f t="shared" si="64"/>
        <v>0</v>
      </c>
      <c r="Q228">
        <f t="shared" si="54"/>
        <v>0</v>
      </c>
      <c r="R228" s="8">
        <f t="shared" si="70"/>
        <v>0</v>
      </c>
      <c r="S228" s="8">
        <f t="shared" si="69"/>
        <v>0</v>
      </c>
    </row>
    <row r="229" spans="1:19" ht="13.5" thickBot="1" x14ac:dyDescent="0.25">
      <c r="A229" s="3">
        <f t="shared" si="56"/>
        <v>217</v>
      </c>
      <c r="B229" s="7">
        <f t="shared" si="58"/>
        <v>46267</v>
      </c>
      <c r="C229" s="27">
        <v>2</v>
      </c>
      <c r="D229" s="9">
        <f t="shared" si="65"/>
        <v>0</v>
      </c>
      <c r="E229" s="9">
        <f t="shared" si="66"/>
        <v>0</v>
      </c>
      <c r="F229" s="9">
        <f t="shared" si="68"/>
        <v>0</v>
      </c>
      <c r="G229" s="9">
        <f t="shared" si="67"/>
        <v>0</v>
      </c>
      <c r="H229" s="28"/>
      <c r="I229">
        <f t="shared" si="59"/>
        <v>2</v>
      </c>
      <c r="J229">
        <f t="shared" si="60"/>
        <v>9</v>
      </c>
      <c r="K229">
        <f t="shared" si="61"/>
        <v>2026</v>
      </c>
      <c r="L229">
        <f t="shared" si="55"/>
        <v>365</v>
      </c>
      <c r="M229">
        <f t="shared" si="57"/>
        <v>30</v>
      </c>
      <c r="N229">
        <f t="shared" si="62"/>
        <v>29</v>
      </c>
      <c r="O229">
        <f t="shared" si="63"/>
        <v>2</v>
      </c>
      <c r="P229" s="16">
        <f t="shared" si="64"/>
        <v>0</v>
      </c>
      <c r="Q229">
        <f t="shared" si="54"/>
        <v>0</v>
      </c>
      <c r="R229" s="8">
        <f t="shared" si="70"/>
        <v>0</v>
      </c>
      <c r="S229" s="8">
        <f t="shared" si="69"/>
        <v>0</v>
      </c>
    </row>
    <row r="230" spans="1:19" ht="13.5" thickBot="1" x14ac:dyDescent="0.25">
      <c r="A230" s="3">
        <f t="shared" si="56"/>
        <v>218</v>
      </c>
      <c r="B230" s="7">
        <f t="shared" si="58"/>
        <v>46297</v>
      </c>
      <c r="C230" s="27">
        <v>2</v>
      </c>
      <c r="D230" s="9">
        <f t="shared" si="65"/>
        <v>0</v>
      </c>
      <c r="E230" s="9">
        <f t="shared" si="66"/>
        <v>0</v>
      </c>
      <c r="F230" s="9">
        <f t="shared" si="68"/>
        <v>0</v>
      </c>
      <c r="G230" s="9">
        <f t="shared" si="67"/>
        <v>0</v>
      </c>
      <c r="H230" s="28"/>
      <c r="I230">
        <f t="shared" si="59"/>
        <v>2</v>
      </c>
      <c r="J230">
        <f t="shared" si="60"/>
        <v>10</v>
      </c>
      <c r="K230">
        <f t="shared" si="61"/>
        <v>2026</v>
      </c>
      <c r="L230">
        <f t="shared" si="55"/>
        <v>365</v>
      </c>
      <c r="M230">
        <f t="shared" si="57"/>
        <v>31</v>
      </c>
      <c r="N230">
        <f t="shared" si="62"/>
        <v>28</v>
      </c>
      <c r="O230">
        <f t="shared" si="63"/>
        <v>2</v>
      </c>
      <c r="P230" s="16">
        <f t="shared" si="64"/>
        <v>0</v>
      </c>
      <c r="Q230">
        <f t="shared" si="54"/>
        <v>0</v>
      </c>
      <c r="R230" s="8">
        <f t="shared" si="70"/>
        <v>0</v>
      </c>
      <c r="S230" s="8">
        <f t="shared" si="69"/>
        <v>0</v>
      </c>
    </row>
    <row r="231" spans="1:19" ht="13.5" thickBot="1" x14ac:dyDescent="0.25">
      <c r="A231" s="3">
        <f t="shared" si="56"/>
        <v>219</v>
      </c>
      <c r="B231" s="7">
        <f t="shared" si="58"/>
        <v>46328</v>
      </c>
      <c r="C231" s="27">
        <v>2</v>
      </c>
      <c r="D231" s="9">
        <f t="shared" si="65"/>
        <v>0</v>
      </c>
      <c r="E231" s="9">
        <f t="shared" si="66"/>
        <v>0</v>
      </c>
      <c r="F231" s="9">
        <f t="shared" si="68"/>
        <v>0</v>
      </c>
      <c r="G231" s="9">
        <f t="shared" si="67"/>
        <v>0</v>
      </c>
      <c r="H231" s="28"/>
      <c r="I231">
        <f t="shared" si="59"/>
        <v>2</v>
      </c>
      <c r="J231">
        <f t="shared" si="60"/>
        <v>11</v>
      </c>
      <c r="K231">
        <f t="shared" si="61"/>
        <v>2026</v>
      </c>
      <c r="L231">
        <f t="shared" si="55"/>
        <v>365</v>
      </c>
      <c r="M231">
        <f t="shared" si="57"/>
        <v>30</v>
      </c>
      <c r="N231">
        <f t="shared" si="62"/>
        <v>29</v>
      </c>
      <c r="O231">
        <f t="shared" si="63"/>
        <v>2</v>
      </c>
      <c r="P231" s="16">
        <f t="shared" si="64"/>
        <v>0</v>
      </c>
      <c r="Q231">
        <f t="shared" si="54"/>
        <v>0</v>
      </c>
      <c r="R231" s="8">
        <f t="shared" si="70"/>
        <v>0</v>
      </c>
      <c r="S231" s="8">
        <f t="shared" si="69"/>
        <v>0</v>
      </c>
    </row>
    <row r="232" spans="1:19" ht="13.5" thickBot="1" x14ac:dyDescent="0.25">
      <c r="A232" s="3">
        <f t="shared" si="56"/>
        <v>220</v>
      </c>
      <c r="B232" s="7">
        <f t="shared" si="58"/>
        <v>46358</v>
      </c>
      <c r="C232" s="27">
        <v>2</v>
      </c>
      <c r="D232" s="9">
        <f t="shared" si="65"/>
        <v>0</v>
      </c>
      <c r="E232" s="9">
        <f t="shared" si="66"/>
        <v>0</v>
      </c>
      <c r="F232" s="9">
        <f t="shared" si="68"/>
        <v>0</v>
      </c>
      <c r="G232" s="9">
        <f t="shared" si="67"/>
        <v>0</v>
      </c>
      <c r="H232" s="28"/>
      <c r="I232">
        <f t="shared" si="59"/>
        <v>2</v>
      </c>
      <c r="J232">
        <f t="shared" si="60"/>
        <v>12</v>
      </c>
      <c r="K232">
        <f t="shared" si="61"/>
        <v>2026</v>
      </c>
      <c r="L232">
        <f t="shared" si="55"/>
        <v>365</v>
      </c>
      <c r="M232">
        <f t="shared" si="57"/>
        <v>31</v>
      </c>
      <c r="N232">
        <f t="shared" si="62"/>
        <v>28</v>
      </c>
      <c r="O232">
        <f t="shared" si="63"/>
        <v>2</v>
      </c>
      <c r="P232" s="16">
        <f t="shared" si="64"/>
        <v>0</v>
      </c>
      <c r="Q232">
        <f t="shared" si="54"/>
        <v>0</v>
      </c>
      <c r="R232" s="8">
        <f t="shared" si="70"/>
        <v>0</v>
      </c>
      <c r="S232" s="8">
        <f t="shared" si="69"/>
        <v>0</v>
      </c>
    </row>
    <row r="233" spans="1:19" ht="13.5" thickBot="1" x14ac:dyDescent="0.25">
      <c r="A233" s="3">
        <f t="shared" si="56"/>
        <v>221</v>
      </c>
      <c r="B233" s="7">
        <f t="shared" si="58"/>
        <v>46389</v>
      </c>
      <c r="C233" s="27">
        <v>2</v>
      </c>
      <c r="D233" s="9">
        <f t="shared" si="65"/>
        <v>0</v>
      </c>
      <c r="E233" s="9">
        <f t="shared" si="66"/>
        <v>0</v>
      </c>
      <c r="F233" s="9">
        <f t="shared" si="68"/>
        <v>0</v>
      </c>
      <c r="G233" s="9">
        <f t="shared" si="67"/>
        <v>0</v>
      </c>
      <c r="H233" s="28"/>
      <c r="I233">
        <f t="shared" si="59"/>
        <v>2</v>
      </c>
      <c r="J233">
        <f t="shared" si="60"/>
        <v>1</v>
      </c>
      <c r="K233">
        <f t="shared" si="61"/>
        <v>2027</v>
      </c>
      <c r="L233">
        <f t="shared" si="55"/>
        <v>365</v>
      </c>
      <c r="M233">
        <f t="shared" si="57"/>
        <v>31</v>
      </c>
      <c r="N233">
        <f t="shared" si="62"/>
        <v>29</v>
      </c>
      <c r="O233">
        <f t="shared" si="63"/>
        <v>2</v>
      </c>
      <c r="P233" s="16">
        <f t="shared" si="64"/>
        <v>0</v>
      </c>
      <c r="Q233">
        <f t="shared" si="54"/>
        <v>0</v>
      </c>
      <c r="R233" s="8">
        <f t="shared" si="70"/>
        <v>0</v>
      </c>
      <c r="S233" s="8">
        <f t="shared" si="69"/>
        <v>0</v>
      </c>
    </row>
    <row r="234" spans="1:19" ht="13.5" thickBot="1" x14ac:dyDescent="0.25">
      <c r="A234" s="3">
        <f t="shared" si="56"/>
        <v>222</v>
      </c>
      <c r="B234" s="7">
        <f t="shared" si="58"/>
        <v>46420</v>
      </c>
      <c r="C234" s="27">
        <v>2</v>
      </c>
      <c r="D234" s="9">
        <f t="shared" si="65"/>
        <v>0</v>
      </c>
      <c r="E234" s="9">
        <f t="shared" si="66"/>
        <v>0</v>
      </c>
      <c r="F234" s="9">
        <f t="shared" si="68"/>
        <v>0</v>
      </c>
      <c r="G234" s="9">
        <f t="shared" si="67"/>
        <v>0</v>
      </c>
      <c r="H234" s="28"/>
      <c r="I234">
        <f t="shared" si="59"/>
        <v>2</v>
      </c>
      <c r="J234">
        <f t="shared" si="60"/>
        <v>2</v>
      </c>
      <c r="K234">
        <f t="shared" si="61"/>
        <v>2027</v>
      </c>
      <c r="L234">
        <f t="shared" si="55"/>
        <v>365</v>
      </c>
      <c r="M234">
        <f t="shared" si="57"/>
        <v>28</v>
      </c>
      <c r="N234">
        <f t="shared" si="62"/>
        <v>29</v>
      </c>
      <c r="O234">
        <f t="shared" si="63"/>
        <v>2</v>
      </c>
      <c r="P234" s="16">
        <f t="shared" si="64"/>
        <v>0</v>
      </c>
      <c r="Q234">
        <f t="shared" si="54"/>
        <v>0</v>
      </c>
      <c r="R234" s="8">
        <f t="shared" si="70"/>
        <v>0</v>
      </c>
      <c r="S234" s="8">
        <f t="shared" si="69"/>
        <v>0</v>
      </c>
    </row>
    <row r="235" spans="1:19" ht="13.5" thickBot="1" x14ac:dyDescent="0.25">
      <c r="A235" s="3">
        <f t="shared" si="56"/>
        <v>223</v>
      </c>
      <c r="B235" s="7">
        <f t="shared" si="58"/>
        <v>46448</v>
      </c>
      <c r="C235" s="27">
        <v>2</v>
      </c>
      <c r="D235" s="9">
        <f t="shared" si="65"/>
        <v>0</v>
      </c>
      <c r="E235" s="9">
        <f t="shared" si="66"/>
        <v>0</v>
      </c>
      <c r="F235" s="9">
        <f t="shared" si="68"/>
        <v>0</v>
      </c>
      <c r="G235" s="9">
        <f t="shared" si="67"/>
        <v>0</v>
      </c>
      <c r="H235" s="28"/>
      <c r="I235">
        <f t="shared" si="59"/>
        <v>2</v>
      </c>
      <c r="J235">
        <f t="shared" si="60"/>
        <v>3</v>
      </c>
      <c r="K235">
        <f t="shared" si="61"/>
        <v>2027</v>
      </c>
      <c r="L235">
        <f t="shared" si="55"/>
        <v>365</v>
      </c>
      <c r="M235">
        <f t="shared" si="57"/>
        <v>31</v>
      </c>
      <c r="N235">
        <f t="shared" si="62"/>
        <v>26</v>
      </c>
      <c r="O235">
        <f t="shared" si="63"/>
        <v>2</v>
      </c>
      <c r="P235" s="16">
        <f t="shared" si="64"/>
        <v>0</v>
      </c>
      <c r="Q235">
        <f t="shared" si="54"/>
        <v>0</v>
      </c>
      <c r="R235" s="8">
        <f t="shared" si="70"/>
        <v>0</v>
      </c>
      <c r="S235" s="8">
        <f t="shared" si="69"/>
        <v>0</v>
      </c>
    </row>
    <row r="236" spans="1:19" ht="13.5" thickBot="1" x14ac:dyDescent="0.25">
      <c r="A236" s="3">
        <f t="shared" si="56"/>
        <v>224</v>
      </c>
      <c r="B236" s="7">
        <f t="shared" si="58"/>
        <v>46479</v>
      </c>
      <c r="C236" s="27">
        <v>2</v>
      </c>
      <c r="D236" s="9">
        <f t="shared" si="65"/>
        <v>0</v>
      </c>
      <c r="E236" s="9">
        <f t="shared" si="66"/>
        <v>0</v>
      </c>
      <c r="F236" s="9">
        <f t="shared" si="68"/>
        <v>0</v>
      </c>
      <c r="G236" s="9">
        <f t="shared" si="67"/>
        <v>0</v>
      </c>
      <c r="H236" s="28"/>
      <c r="I236">
        <f t="shared" si="59"/>
        <v>2</v>
      </c>
      <c r="J236">
        <f t="shared" si="60"/>
        <v>4</v>
      </c>
      <c r="K236">
        <f t="shared" si="61"/>
        <v>2027</v>
      </c>
      <c r="L236">
        <f t="shared" si="55"/>
        <v>365</v>
      </c>
      <c r="M236">
        <f t="shared" si="57"/>
        <v>30</v>
      </c>
      <c r="N236">
        <f t="shared" si="62"/>
        <v>29</v>
      </c>
      <c r="O236">
        <f t="shared" si="63"/>
        <v>2</v>
      </c>
      <c r="P236" s="16">
        <f t="shared" si="64"/>
        <v>0</v>
      </c>
      <c r="Q236">
        <f t="shared" si="54"/>
        <v>0</v>
      </c>
      <c r="R236" s="8">
        <f t="shared" si="70"/>
        <v>0</v>
      </c>
      <c r="S236" s="8">
        <f t="shared" si="69"/>
        <v>0</v>
      </c>
    </row>
    <row r="237" spans="1:19" ht="13.5" thickBot="1" x14ac:dyDescent="0.25">
      <c r="A237" s="3">
        <f t="shared" si="56"/>
        <v>225</v>
      </c>
      <c r="B237" s="7">
        <f t="shared" si="58"/>
        <v>46509</v>
      </c>
      <c r="C237" s="27">
        <v>2</v>
      </c>
      <c r="D237" s="9">
        <f t="shared" si="65"/>
        <v>0</v>
      </c>
      <c r="E237" s="9">
        <f t="shared" si="66"/>
        <v>0</v>
      </c>
      <c r="F237" s="9">
        <f t="shared" si="68"/>
        <v>0</v>
      </c>
      <c r="G237" s="9">
        <f t="shared" si="67"/>
        <v>0</v>
      </c>
      <c r="H237" s="28"/>
      <c r="I237">
        <f t="shared" si="59"/>
        <v>2</v>
      </c>
      <c r="J237">
        <f t="shared" si="60"/>
        <v>5</v>
      </c>
      <c r="K237">
        <f t="shared" si="61"/>
        <v>2027</v>
      </c>
      <c r="L237">
        <f t="shared" si="55"/>
        <v>365</v>
      </c>
      <c r="M237">
        <f t="shared" si="57"/>
        <v>31</v>
      </c>
      <c r="N237">
        <f t="shared" si="62"/>
        <v>28</v>
      </c>
      <c r="O237">
        <f t="shared" si="63"/>
        <v>2</v>
      </c>
      <c r="P237" s="16">
        <f t="shared" si="64"/>
        <v>0</v>
      </c>
      <c r="Q237">
        <f t="shared" si="54"/>
        <v>0</v>
      </c>
      <c r="R237" s="8">
        <f t="shared" si="70"/>
        <v>0</v>
      </c>
      <c r="S237" s="8">
        <f t="shared" si="69"/>
        <v>0</v>
      </c>
    </row>
    <row r="238" spans="1:19" ht="13.5" thickBot="1" x14ac:dyDescent="0.25">
      <c r="A238" s="3">
        <f t="shared" si="56"/>
        <v>226</v>
      </c>
      <c r="B238" s="7">
        <f t="shared" si="58"/>
        <v>46540</v>
      </c>
      <c r="C238" s="27">
        <v>2</v>
      </c>
      <c r="D238" s="9">
        <f t="shared" si="65"/>
        <v>0</v>
      </c>
      <c r="E238" s="9">
        <f t="shared" si="66"/>
        <v>0</v>
      </c>
      <c r="F238" s="9">
        <f t="shared" si="68"/>
        <v>0</v>
      </c>
      <c r="G238" s="9">
        <f t="shared" si="67"/>
        <v>0</v>
      </c>
      <c r="H238" s="28"/>
      <c r="I238">
        <f t="shared" si="59"/>
        <v>2</v>
      </c>
      <c r="J238">
        <f t="shared" si="60"/>
        <v>6</v>
      </c>
      <c r="K238">
        <f t="shared" si="61"/>
        <v>2027</v>
      </c>
      <c r="L238">
        <f t="shared" si="55"/>
        <v>365</v>
      </c>
      <c r="M238">
        <f t="shared" si="57"/>
        <v>30</v>
      </c>
      <c r="N238">
        <f t="shared" si="62"/>
        <v>29</v>
      </c>
      <c r="O238">
        <f t="shared" si="63"/>
        <v>2</v>
      </c>
      <c r="P238" s="16">
        <f t="shared" si="64"/>
        <v>0</v>
      </c>
      <c r="Q238">
        <f t="shared" si="54"/>
        <v>0</v>
      </c>
      <c r="R238" s="8">
        <f t="shared" si="70"/>
        <v>0</v>
      </c>
      <c r="S238" s="8">
        <f t="shared" si="69"/>
        <v>0</v>
      </c>
    </row>
    <row r="239" spans="1:19" ht="13.5" thickBot="1" x14ac:dyDescent="0.25">
      <c r="A239" s="3">
        <f t="shared" si="56"/>
        <v>227</v>
      </c>
      <c r="B239" s="7">
        <f t="shared" si="58"/>
        <v>46570</v>
      </c>
      <c r="C239" s="27">
        <v>2</v>
      </c>
      <c r="D239" s="9">
        <f t="shared" si="65"/>
        <v>0</v>
      </c>
      <c r="E239" s="9">
        <f t="shared" si="66"/>
        <v>0</v>
      </c>
      <c r="F239" s="9">
        <f t="shared" si="68"/>
        <v>0</v>
      </c>
      <c r="G239" s="9">
        <f t="shared" si="67"/>
        <v>0</v>
      </c>
      <c r="H239" s="28"/>
      <c r="I239">
        <f t="shared" si="59"/>
        <v>2</v>
      </c>
      <c r="J239">
        <f t="shared" si="60"/>
        <v>7</v>
      </c>
      <c r="K239">
        <f t="shared" si="61"/>
        <v>2027</v>
      </c>
      <c r="L239">
        <f t="shared" si="55"/>
        <v>365</v>
      </c>
      <c r="M239">
        <f t="shared" si="57"/>
        <v>31</v>
      </c>
      <c r="N239">
        <f t="shared" si="62"/>
        <v>28</v>
      </c>
      <c r="O239">
        <f t="shared" si="63"/>
        <v>2</v>
      </c>
      <c r="P239" s="16">
        <f t="shared" si="64"/>
        <v>0</v>
      </c>
      <c r="Q239">
        <f t="shared" si="54"/>
        <v>0</v>
      </c>
      <c r="R239" s="8">
        <f t="shared" si="70"/>
        <v>0</v>
      </c>
      <c r="S239" s="8">
        <f t="shared" si="69"/>
        <v>0</v>
      </c>
    </row>
    <row r="240" spans="1:19" ht="13.5" thickBot="1" x14ac:dyDescent="0.25">
      <c r="A240" s="3">
        <f t="shared" si="56"/>
        <v>228</v>
      </c>
      <c r="B240" s="7">
        <f t="shared" si="58"/>
        <v>46601</v>
      </c>
      <c r="C240" s="27">
        <v>2</v>
      </c>
      <c r="D240" s="9">
        <f t="shared" si="65"/>
        <v>0</v>
      </c>
      <c r="E240" s="9">
        <f t="shared" si="66"/>
        <v>0</v>
      </c>
      <c r="F240" s="9">
        <f t="shared" si="68"/>
        <v>0</v>
      </c>
      <c r="G240" s="9">
        <f t="shared" si="67"/>
        <v>0</v>
      </c>
      <c r="H240" s="28"/>
      <c r="I240">
        <f t="shared" si="59"/>
        <v>2</v>
      </c>
      <c r="J240">
        <f t="shared" si="60"/>
        <v>8</v>
      </c>
      <c r="K240">
        <f t="shared" si="61"/>
        <v>2027</v>
      </c>
      <c r="L240">
        <f t="shared" si="55"/>
        <v>365</v>
      </c>
      <c r="M240">
        <f t="shared" si="57"/>
        <v>31</v>
      </c>
      <c r="N240">
        <f t="shared" si="62"/>
        <v>29</v>
      </c>
      <c r="O240">
        <f t="shared" si="63"/>
        <v>2</v>
      </c>
      <c r="P240" s="16">
        <f t="shared" si="64"/>
        <v>0</v>
      </c>
      <c r="Q240">
        <f t="shared" si="54"/>
        <v>0</v>
      </c>
      <c r="R240" s="8">
        <f t="shared" si="70"/>
        <v>0</v>
      </c>
      <c r="S240" s="8">
        <f t="shared" si="69"/>
        <v>0</v>
      </c>
    </row>
    <row r="241" spans="1:19" ht="13.5" thickBot="1" x14ac:dyDescent="0.25">
      <c r="A241" s="3">
        <f t="shared" si="56"/>
        <v>229</v>
      </c>
      <c r="B241" s="7">
        <f t="shared" si="58"/>
        <v>46632</v>
      </c>
      <c r="C241" s="27">
        <v>2</v>
      </c>
      <c r="D241" s="9">
        <f t="shared" si="65"/>
        <v>0</v>
      </c>
      <c r="E241" s="9">
        <f t="shared" si="66"/>
        <v>0</v>
      </c>
      <c r="F241" s="9">
        <f t="shared" si="68"/>
        <v>0</v>
      </c>
      <c r="G241" s="9">
        <f t="shared" si="67"/>
        <v>0</v>
      </c>
      <c r="H241" s="28"/>
      <c r="I241">
        <f t="shared" si="59"/>
        <v>2</v>
      </c>
      <c r="J241">
        <f t="shared" si="60"/>
        <v>9</v>
      </c>
      <c r="K241">
        <f t="shared" si="61"/>
        <v>2027</v>
      </c>
      <c r="L241">
        <f t="shared" si="55"/>
        <v>365</v>
      </c>
      <c r="M241">
        <f t="shared" si="57"/>
        <v>30</v>
      </c>
      <c r="N241">
        <f t="shared" si="62"/>
        <v>29</v>
      </c>
      <c r="O241">
        <f t="shared" si="63"/>
        <v>2</v>
      </c>
      <c r="P241" s="16">
        <f t="shared" si="64"/>
        <v>0</v>
      </c>
      <c r="Q241">
        <f t="shared" si="54"/>
        <v>0</v>
      </c>
      <c r="R241" s="8">
        <f t="shared" si="70"/>
        <v>0</v>
      </c>
      <c r="S241" s="8">
        <f t="shared" si="69"/>
        <v>0</v>
      </c>
    </row>
    <row r="242" spans="1:19" ht="13.5" thickBot="1" x14ac:dyDescent="0.25">
      <c r="A242" s="3">
        <f t="shared" si="56"/>
        <v>230</v>
      </c>
      <c r="B242" s="7">
        <f t="shared" si="58"/>
        <v>46662</v>
      </c>
      <c r="C242" s="27">
        <v>2</v>
      </c>
      <c r="D242" s="9">
        <f t="shared" si="65"/>
        <v>0</v>
      </c>
      <c r="E242" s="9">
        <f t="shared" si="66"/>
        <v>0</v>
      </c>
      <c r="F242" s="9">
        <f t="shared" si="68"/>
        <v>0</v>
      </c>
      <c r="G242" s="9">
        <f t="shared" si="67"/>
        <v>0</v>
      </c>
      <c r="H242" s="28"/>
      <c r="I242">
        <f t="shared" si="59"/>
        <v>2</v>
      </c>
      <c r="J242">
        <f t="shared" si="60"/>
        <v>10</v>
      </c>
      <c r="K242">
        <f t="shared" si="61"/>
        <v>2027</v>
      </c>
      <c r="L242">
        <f t="shared" si="55"/>
        <v>365</v>
      </c>
      <c r="M242">
        <f t="shared" si="57"/>
        <v>31</v>
      </c>
      <c r="N242">
        <f t="shared" si="62"/>
        <v>28</v>
      </c>
      <c r="O242">
        <f t="shared" si="63"/>
        <v>2</v>
      </c>
      <c r="P242" s="16">
        <f t="shared" si="64"/>
        <v>0</v>
      </c>
      <c r="Q242">
        <f t="shared" si="54"/>
        <v>0</v>
      </c>
      <c r="R242" s="8">
        <f t="shared" si="70"/>
        <v>0</v>
      </c>
      <c r="S242" s="8">
        <f t="shared" si="69"/>
        <v>0</v>
      </c>
    </row>
    <row r="243" spans="1:19" ht="13.5" thickBot="1" x14ac:dyDescent="0.25">
      <c r="A243" s="3">
        <f t="shared" si="56"/>
        <v>231</v>
      </c>
      <c r="B243" s="7">
        <f t="shared" si="58"/>
        <v>46693</v>
      </c>
      <c r="C243" s="27">
        <v>2</v>
      </c>
      <c r="D243" s="9">
        <f t="shared" si="65"/>
        <v>0</v>
      </c>
      <c r="E243" s="9">
        <f t="shared" si="66"/>
        <v>0</v>
      </c>
      <c r="F243" s="9">
        <f t="shared" si="68"/>
        <v>0</v>
      </c>
      <c r="G243" s="9">
        <f t="shared" si="67"/>
        <v>0</v>
      </c>
      <c r="H243" s="28"/>
      <c r="I243">
        <f t="shared" si="59"/>
        <v>2</v>
      </c>
      <c r="J243">
        <f t="shared" si="60"/>
        <v>11</v>
      </c>
      <c r="K243">
        <f t="shared" si="61"/>
        <v>2027</v>
      </c>
      <c r="L243">
        <f t="shared" si="55"/>
        <v>365</v>
      </c>
      <c r="M243">
        <f t="shared" si="57"/>
        <v>30</v>
      </c>
      <c r="N243">
        <f t="shared" si="62"/>
        <v>29</v>
      </c>
      <c r="O243">
        <f t="shared" si="63"/>
        <v>2</v>
      </c>
      <c r="P243" s="16">
        <f t="shared" si="64"/>
        <v>0</v>
      </c>
      <c r="Q243">
        <f t="shared" si="54"/>
        <v>0</v>
      </c>
      <c r="R243" s="8">
        <f t="shared" si="70"/>
        <v>0</v>
      </c>
      <c r="S243" s="8">
        <f t="shared" si="69"/>
        <v>0</v>
      </c>
    </row>
    <row r="244" spans="1:19" ht="13.5" thickBot="1" x14ac:dyDescent="0.25">
      <c r="A244" s="3">
        <f t="shared" si="56"/>
        <v>232</v>
      </c>
      <c r="B244" s="7">
        <f t="shared" si="58"/>
        <v>46723</v>
      </c>
      <c r="C244" s="27">
        <v>2</v>
      </c>
      <c r="D244" s="9">
        <f t="shared" si="65"/>
        <v>0</v>
      </c>
      <c r="E244" s="9">
        <f t="shared" si="66"/>
        <v>0</v>
      </c>
      <c r="F244" s="9">
        <f t="shared" si="68"/>
        <v>0</v>
      </c>
      <c r="G244" s="9">
        <f t="shared" si="67"/>
        <v>0</v>
      </c>
      <c r="H244" s="28"/>
      <c r="I244">
        <f t="shared" si="59"/>
        <v>2</v>
      </c>
      <c r="J244">
        <f t="shared" si="60"/>
        <v>12</v>
      </c>
      <c r="K244">
        <f t="shared" si="61"/>
        <v>2027</v>
      </c>
      <c r="L244">
        <f t="shared" si="55"/>
        <v>365</v>
      </c>
      <c r="M244">
        <f t="shared" si="57"/>
        <v>31</v>
      </c>
      <c r="N244">
        <f t="shared" si="62"/>
        <v>28</v>
      </c>
      <c r="O244">
        <f t="shared" si="63"/>
        <v>2</v>
      </c>
      <c r="P244" s="16">
        <f t="shared" si="64"/>
        <v>0</v>
      </c>
      <c r="Q244">
        <f t="shared" si="54"/>
        <v>0</v>
      </c>
      <c r="R244" s="8">
        <f t="shared" si="70"/>
        <v>0</v>
      </c>
      <c r="S244" s="8">
        <f t="shared" si="69"/>
        <v>0</v>
      </c>
    </row>
    <row r="245" spans="1:19" ht="13.5" thickBot="1" x14ac:dyDescent="0.25">
      <c r="A245" s="3">
        <f t="shared" si="56"/>
        <v>233</v>
      </c>
      <c r="B245" s="7">
        <f t="shared" si="58"/>
        <v>46754</v>
      </c>
      <c r="C245" s="27">
        <v>2</v>
      </c>
      <c r="D245" s="9">
        <f t="shared" si="65"/>
        <v>0</v>
      </c>
      <c r="E245" s="9">
        <f t="shared" si="66"/>
        <v>0</v>
      </c>
      <c r="F245" s="9">
        <f t="shared" si="68"/>
        <v>0</v>
      </c>
      <c r="G245" s="9">
        <f t="shared" si="67"/>
        <v>0</v>
      </c>
      <c r="H245" s="28"/>
      <c r="I245">
        <f t="shared" si="59"/>
        <v>2</v>
      </c>
      <c r="J245">
        <f t="shared" si="60"/>
        <v>1</v>
      </c>
      <c r="K245">
        <f t="shared" si="61"/>
        <v>2028</v>
      </c>
      <c r="L245">
        <f t="shared" si="55"/>
        <v>366</v>
      </c>
      <c r="M245">
        <f t="shared" si="57"/>
        <v>31</v>
      </c>
      <c r="N245">
        <f t="shared" si="62"/>
        <v>29</v>
      </c>
      <c r="O245">
        <f t="shared" si="63"/>
        <v>2</v>
      </c>
      <c r="P245" s="16">
        <f t="shared" si="64"/>
        <v>0</v>
      </c>
      <c r="Q245">
        <f t="shared" si="54"/>
        <v>0</v>
      </c>
      <c r="R245" s="8">
        <f t="shared" si="70"/>
        <v>0</v>
      </c>
      <c r="S245" s="8">
        <f t="shared" si="69"/>
        <v>0</v>
      </c>
    </row>
    <row r="246" spans="1:19" ht="13.5" thickBot="1" x14ac:dyDescent="0.25">
      <c r="A246" s="3">
        <f t="shared" si="56"/>
        <v>234</v>
      </c>
      <c r="B246" s="7">
        <f t="shared" si="58"/>
        <v>46785</v>
      </c>
      <c r="C246" s="27">
        <v>2</v>
      </c>
      <c r="D246" s="9">
        <f t="shared" si="65"/>
        <v>0</v>
      </c>
      <c r="E246" s="9">
        <f t="shared" si="66"/>
        <v>0</v>
      </c>
      <c r="F246" s="9">
        <f t="shared" si="68"/>
        <v>0</v>
      </c>
      <c r="G246" s="9">
        <f t="shared" si="67"/>
        <v>0</v>
      </c>
      <c r="H246" s="28"/>
      <c r="I246">
        <f t="shared" si="59"/>
        <v>2</v>
      </c>
      <c r="J246">
        <f t="shared" si="60"/>
        <v>2</v>
      </c>
      <c r="K246">
        <f t="shared" si="61"/>
        <v>2028</v>
      </c>
      <c r="L246">
        <f t="shared" si="55"/>
        <v>366</v>
      </c>
      <c r="M246">
        <f t="shared" si="57"/>
        <v>29</v>
      </c>
      <c r="N246">
        <f t="shared" si="62"/>
        <v>29</v>
      </c>
      <c r="O246">
        <f t="shared" si="63"/>
        <v>2</v>
      </c>
      <c r="P246" s="16">
        <f t="shared" si="64"/>
        <v>0</v>
      </c>
      <c r="Q246">
        <f t="shared" si="54"/>
        <v>0</v>
      </c>
      <c r="R246" s="8">
        <f t="shared" si="70"/>
        <v>0</v>
      </c>
      <c r="S246" s="8">
        <f t="shared" si="69"/>
        <v>0</v>
      </c>
    </row>
    <row r="247" spans="1:19" ht="13.5" thickBot="1" x14ac:dyDescent="0.25">
      <c r="A247" s="3">
        <f t="shared" si="56"/>
        <v>235</v>
      </c>
      <c r="B247" s="7">
        <f t="shared" si="58"/>
        <v>46814</v>
      </c>
      <c r="C247" s="27">
        <v>2</v>
      </c>
      <c r="D247" s="9">
        <f t="shared" si="65"/>
        <v>0</v>
      </c>
      <c r="E247" s="9">
        <f t="shared" si="66"/>
        <v>0</v>
      </c>
      <c r="F247" s="9">
        <f t="shared" si="68"/>
        <v>0</v>
      </c>
      <c r="G247" s="9">
        <f t="shared" si="67"/>
        <v>0</v>
      </c>
      <c r="H247" s="28"/>
      <c r="I247">
        <f t="shared" si="59"/>
        <v>2</v>
      </c>
      <c r="J247">
        <f t="shared" si="60"/>
        <v>3</v>
      </c>
      <c r="K247">
        <f t="shared" si="61"/>
        <v>2028</v>
      </c>
      <c r="L247">
        <f t="shared" si="55"/>
        <v>366</v>
      </c>
      <c r="M247">
        <f t="shared" si="57"/>
        <v>31</v>
      </c>
      <c r="N247">
        <f t="shared" si="62"/>
        <v>27</v>
      </c>
      <c r="O247">
        <f t="shared" si="63"/>
        <v>2</v>
      </c>
      <c r="P247" s="16">
        <f t="shared" si="64"/>
        <v>0</v>
      </c>
      <c r="Q247">
        <f t="shared" si="54"/>
        <v>0</v>
      </c>
      <c r="R247" s="8">
        <f t="shared" si="70"/>
        <v>0</v>
      </c>
      <c r="S247" s="8">
        <f t="shared" si="69"/>
        <v>0</v>
      </c>
    </row>
    <row r="248" spans="1:19" ht="13.5" thickBot="1" x14ac:dyDescent="0.25">
      <c r="A248" s="3">
        <f t="shared" si="56"/>
        <v>236</v>
      </c>
      <c r="B248" s="7">
        <f t="shared" si="58"/>
        <v>46845</v>
      </c>
      <c r="C248" s="27">
        <v>2</v>
      </c>
      <c r="D248" s="9">
        <f t="shared" si="65"/>
        <v>0</v>
      </c>
      <c r="E248" s="9">
        <f t="shared" si="66"/>
        <v>0</v>
      </c>
      <c r="F248" s="9">
        <f t="shared" si="68"/>
        <v>0</v>
      </c>
      <c r="G248" s="9">
        <f t="shared" si="67"/>
        <v>0</v>
      </c>
      <c r="H248" s="28"/>
      <c r="I248">
        <f t="shared" si="59"/>
        <v>2</v>
      </c>
      <c r="J248">
        <f t="shared" si="60"/>
        <v>4</v>
      </c>
      <c r="K248">
        <f t="shared" si="61"/>
        <v>2028</v>
      </c>
      <c r="L248">
        <f t="shared" si="55"/>
        <v>366</v>
      </c>
      <c r="M248">
        <f t="shared" si="57"/>
        <v>30</v>
      </c>
      <c r="N248">
        <f t="shared" si="62"/>
        <v>29</v>
      </c>
      <c r="O248">
        <f t="shared" si="63"/>
        <v>2</v>
      </c>
      <c r="P248" s="16">
        <f t="shared" si="64"/>
        <v>0</v>
      </c>
      <c r="Q248">
        <f t="shared" si="54"/>
        <v>0</v>
      </c>
      <c r="R248" s="8">
        <f t="shared" si="70"/>
        <v>0</v>
      </c>
      <c r="S248" s="8">
        <f t="shared" si="69"/>
        <v>0</v>
      </c>
    </row>
    <row r="249" spans="1:19" ht="13.5" thickBot="1" x14ac:dyDescent="0.25">
      <c r="A249" s="3">
        <f t="shared" si="56"/>
        <v>237</v>
      </c>
      <c r="B249" s="7">
        <f t="shared" si="58"/>
        <v>46875</v>
      </c>
      <c r="C249" s="27">
        <v>2</v>
      </c>
      <c r="D249" s="9">
        <f t="shared" si="65"/>
        <v>0</v>
      </c>
      <c r="E249" s="9">
        <f t="shared" si="66"/>
        <v>0</v>
      </c>
      <c r="F249" s="9">
        <f t="shared" si="68"/>
        <v>0</v>
      </c>
      <c r="G249" s="9">
        <f t="shared" si="67"/>
        <v>0</v>
      </c>
      <c r="H249" s="28"/>
      <c r="I249">
        <f t="shared" si="59"/>
        <v>2</v>
      </c>
      <c r="J249">
        <f t="shared" si="60"/>
        <v>5</v>
      </c>
      <c r="K249">
        <f t="shared" si="61"/>
        <v>2028</v>
      </c>
      <c r="L249">
        <f t="shared" si="55"/>
        <v>366</v>
      </c>
      <c r="M249">
        <f t="shared" si="57"/>
        <v>31</v>
      </c>
      <c r="N249">
        <f t="shared" si="62"/>
        <v>28</v>
      </c>
      <c r="O249">
        <f t="shared" si="63"/>
        <v>2</v>
      </c>
      <c r="P249" s="16">
        <f t="shared" si="64"/>
        <v>0</v>
      </c>
      <c r="Q249">
        <f t="shared" si="54"/>
        <v>0</v>
      </c>
      <c r="R249" s="8">
        <f t="shared" si="70"/>
        <v>0</v>
      </c>
      <c r="S249" s="8">
        <f t="shared" si="69"/>
        <v>0</v>
      </c>
    </row>
    <row r="250" spans="1:19" ht="13.5" thickBot="1" x14ac:dyDescent="0.25">
      <c r="A250" s="3">
        <f t="shared" si="56"/>
        <v>238</v>
      </c>
      <c r="B250" s="7">
        <f t="shared" si="58"/>
        <v>46906</v>
      </c>
      <c r="C250" s="27">
        <v>2</v>
      </c>
      <c r="D250" s="9">
        <f t="shared" si="65"/>
        <v>0</v>
      </c>
      <c r="E250" s="9">
        <f t="shared" si="66"/>
        <v>0</v>
      </c>
      <c r="F250" s="9">
        <f t="shared" si="68"/>
        <v>0</v>
      </c>
      <c r="G250" s="9">
        <f t="shared" si="67"/>
        <v>0</v>
      </c>
      <c r="H250" s="28"/>
      <c r="I250">
        <f t="shared" si="59"/>
        <v>2</v>
      </c>
      <c r="J250">
        <f t="shared" si="60"/>
        <v>6</v>
      </c>
      <c r="K250">
        <f t="shared" si="61"/>
        <v>2028</v>
      </c>
      <c r="L250">
        <f t="shared" si="55"/>
        <v>366</v>
      </c>
      <c r="M250">
        <f t="shared" si="57"/>
        <v>30</v>
      </c>
      <c r="N250">
        <f t="shared" si="62"/>
        <v>29</v>
      </c>
      <c r="O250">
        <f t="shared" si="63"/>
        <v>2</v>
      </c>
      <c r="P250" s="16">
        <f t="shared" si="64"/>
        <v>0</v>
      </c>
      <c r="Q250">
        <f t="shared" si="54"/>
        <v>0</v>
      </c>
      <c r="R250" s="8">
        <f t="shared" si="70"/>
        <v>0</v>
      </c>
      <c r="S250" s="8">
        <f t="shared" si="69"/>
        <v>0</v>
      </c>
    </row>
    <row r="251" spans="1:19" ht="13.5" thickBot="1" x14ac:dyDescent="0.25">
      <c r="A251" s="3">
        <f t="shared" si="56"/>
        <v>239</v>
      </c>
      <c r="B251" s="7">
        <f t="shared" si="58"/>
        <v>46936</v>
      </c>
      <c r="C251" s="27">
        <v>2</v>
      </c>
      <c r="D251" s="9">
        <f t="shared" si="65"/>
        <v>0</v>
      </c>
      <c r="E251" s="9">
        <f t="shared" si="66"/>
        <v>0</v>
      </c>
      <c r="F251" s="9">
        <f t="shared" si="68"/>
        <v>0</v>
      </c>
      <c r="G251" s="9">
        <f t="shared" si="67"/>
        <v>0</v>
      </c>
      <c r="H251" s="28"/>
      <c r="I251">
        <f t="shared" si="59"/>
        <v>2</v>
      </c>
      <c r="J251">
        <f t="shared" si="60"/>
        <v>7</v>
      </c>
      <c r="K251">
        <f t="shared" si="61"/>
        <v>2028</v>
      </c>
      <c r="L251">
        <f t="shared" si="55"/>
        <v>366</v>
      </c>
      <c r="M251">
        <f t="shared" si="57"/>
        <v>31</v>
      </c>
      <c r="N251">
        <f t="shared" si="62"/>
        <v>28</v>
      </c>
      <c r="O251">
        <f t="shared" si="63"/>
        <v>2</v>
      </c>
      <c r="P251" s="16">
        <f t="shared" si="64"/>
        <v>0</v>
      </c>
      <c r="Q251">
        <f t="shared" si="54"/>
        <v>0</v>
      </c>
      <c r="R251" s="8">
        <f t="shared" si="70"/>
        <v>0</v>
      </c>
      <c r="S251" s="8">
        <f t="shared" si="69"/>
        <v>0</v>
      </c>
    </row>
    <row r="252" spans="1:19" ht="13.5" thickBot="1" x14ac:dyDescent="0.25">
      <c r="A252" s="3">
        <f t="shared" si="56"/>
        <v>240</v>
      </c>
      <c r="B252" s="7">
        <f t="shared" si="58"/>
        <v>46967</v>
      </c>
      <c r="C252" s="27">
        <v>2</v>
      </c>
      <c r="D252" s="9">
        <f t="shared" si="65"/>
        <v>0</v>
      </c>
      <c r="E252" s="9">
        <f t="shared" si="66"/>
        <v>0</v>
      </c>
      <c r="F252" s="9">
        <f t="shared" si="68"/>
        <v>0</v>
      </c>
      <c r="G252" s="9">
        <f t="shared" si="67"/>
        <v>0</v>
      </c>
      <c r="H252" s="28"/>
      <c r="I252">
        <f t="shared" si="59"/>
        <v>2</v>
      </c>
      <c r="J252">
        <f t="shared" si="60"/>
        <v>8</v>
      </c>
      <c r="K252">
        <f t="shared" si="61"/>
        <v>2028</v>
      </c>
      <c r="L252">
        <f t="shared" si="55"/>
        <v>366</v>
      </c>
      <c r="M252">
        <f t="shared" si="57"/>
        <v>31</v>
      </c>
      <c r="N252">
        <f t="shared" si="62"/>
        <v>29</v>
      </c>
      <c r="O252">
        <f t="shared" si="63"/>
        <v>2</v>
      </c>
      <c r="P252" s="16">
        <f t="shared" si="64"/>
        <v>0</v>
      </c>
      <c r="Q252">
        <f t="shared" si="54"/>
        <v>0</v>
      </c>
      <c r="R252" s="8">
        <f t="shared" si="70"/>
        <v>0</v>
      </c>
      <c r="S252" s="8">
        <f t="shared" si="69"/>
        <v>0</v>
      </c>
    </row>
    <row r="253" spans="1:19" ht="13.5" thickBot="1" x14ac:dyDescent="0.25">
      <c r="A253" s="3">
        <f t="shared" si="56"/>
        <v>241</v>
      </c>
      <c r="B253" s="7">
        <f t="shared" si="58"/>
        <v>46998</v>
      </c>
      <c r="C253" s="27">
        <v>2</v>
      </c>
      <c r="D253" s="9">
        <f t="shared" si="65"/>
        <v>0</v>
      </c>
      <c r="E253" s="9">
        <f t="shared" si="66"/>
        <v>0</v>
      </c>
      <c r="F253" s="9">
        <f t="shared" si="68"/>
        <v>0</v>
      </c>
      <c r="G253" s="9">
        <f t="shared" si="67"/>
        <v>0</v>
      </c>
      <c r="H253" s="28"/>
      <c r="I253">
        <f t="shared" si="59"/>
        <v>2</v>
      </c>
      <c r="J253">
        <f t="shared" si="60"/>
        <v>9</v>
      </c>
      <c r="K253">
        <f t="shared" si="61"/>
        <v>2028</v>
      </c>
      <c r="L253">
        <f t="shared" si="55"/>
        <v>366</v>
      </c>
      <c r="M253">
        <f t="shared" si="57"/>
        <v>30</v>
      </c>
      <c r="N253">
        <f t="shared" si="62"/>
        <v>29</v>
      </c>
      <c r="O253">
        <f t="shared" si="63"/>
        <v>2</v>
      </c>
      <c r="P253" s="16">
        <f t="shared" si="64"/>
        <v>0</v>
      </c>
      <c r="Q253">
        <f t="shared" si="54"/>
        <v>0</v>
      </c>
      <c r="R253" s="8">
        <f t="shared" si="70"/>
        <v>0</v>
      </c>
      <c r="S253" s="8">
        <f t="shared" si="69"/>
        <v>0</v>
      </c>
    </row>
    <row r="254" spans="1:19" ht="13.5" thickBot="1" x14ac:dyDescent="0.25">
      <c r="A254" s="3">
        <f t="shared" si="56"/>
        <v>242</v>
      </c>
      <c r="B254" s="7">
        <f t="shared" si="58"/>
        <v>47028</v>
      </c>
      <c r="C254" s="27">
        <v>2</v>
      </c>
      <c r="D254" s="9">
        <f t="shared" si="65"/>
        <v>0</v>
      </c>
      <c r="E254" s="9">
        <f t="shared" si="66"/>
        <v>0</v>
      </c>
      <c r="F254" s="9">
        <f t="shared" si="68"/>
        <v>0</v>
      </c>
      <c r="G254" s="9">
        <f t="shared" si="67"/>
        <v>0</v>
      </c>
      <c r="H254" s="28"/>
      <c r="I254">
        <f t="shared" si="59"/>
        <v>2</v>
      </c>
      <c r="J254">
        <f t="shared" si="60"/>
        <v>10</v>
      </c>
      <c r="K254">
        <f t="shared" si="61"/>
        <v>2028</v>
      </c>
      <c r="L254">
        <f t="shared" si="55"/>
        <v>366</v>
      </c>
      <c r="M254">
        <f t="shared" si="57"/>
        <v>31</v>
      </c>
      <c r="N254">
        <f t="shared" si="62"/>
        <v>28</v>
      </c>
      <c r="O254">
        <f t="shared" si="63"/>
        <v>2</v>
      </c>
      <c r="P254" s="16">
        <f t="shared" si="64"/>
        <v>0</v>
      </c>
      <c r="Q254">
        <f t="shared" si="54"/>
        <v>0</v>
      </c>
      <c r="R254" s="8">
        <f t="shared" si="70"/>
        <v>0</v>
      </c>
      <c r="S254" s="8">
        <f t="shared" si="69"/>
        <v>0</v>
      </c>
    </row>
    <row r="255" spans="1:19" ht="13.5" thickBot="1" x14ac:dyDescent="0.25">
      <c r="A255" s="3">
        <f t="shared" si="56"/>
        <v>243</v>
      </c>
      <c r="B255" s="7">
        <f t="shared" si="58"/>
        <v>47059</v>
      </c>
      <c r="C255" s="27">
        <v>2</v>
      </c>
      <c r="D255" s="9">
        <f t="shared" ref="D255:D313" si="71">ROUND(G254*($D$2/L254)*(N255-P254)+G254*($D$2/L255)*O255+G253*($D$2/L254)*P254,2)</f>
        <v>0</v>
      </c>
      <c r="E255" s="9">
        <f t="shared" ref="E255:E313" si="72">IF(G254&gt;F254,S255-D255,G254)</f>
        <v>0</v>
      </c>
      <c r="F255" s="9">
        <f t="shared" ref="F255:F313" si="73">IF(AND(H254&lt;&gt;0,$K$9=1),S255,IF(G254&gt;F254,F254,D255+E255))</f>
        <v>0</v>
      </c>
      <c r="G255" s="9">
        <f t="shared" ref="G255:G313" si="74">IF(E255&lt;G254,G254-E255-H255,0)</f>
        <v>0</v>
      </c>
      <c r="H255" s="28"/>
      <c r="I255">
        <f t="shared" si="59"/>
        <v>2</v>
      </c>
      <c r="J255">
        <f t="shared" si="60"/>
        <v>11</v>
      </c>
      <c r="K255">
        <f t="shared" si="61"/>
        <v>2028</v>
      </c>
      <c r="L255">
        <f t="shared" si="55"/>
        <v>366</v>
      </c>
      <c r="M255">
        <f t="shared" si="57"/>
        <v>30</v>
      </c>
      <c r="N255">
        <f t="shared" si="62"/>
        <v>29</v>
      </c>
      <c r="O255">
        <f t="shared" si="63"/>
        <v>2</v>
      </c>
      <c r="P255" s="16">
        <f t="shared" ref="P255:P314" si="75">C255-O255</f>
        <v>0</v>
      </c>
      <c r="Q255">
        <f t="shared" ref="Q255:Q314" si="76">IF(Q254&lt;=1,0,Q254-1)</f>
        <v>0</v>
      </c>
      <c r="R255" s="8">
        <f t="shared" ref="R255:R314" si="77">IF(Q255=0,0,ROUND(G254*(($D$2/12)/(1-POWER(1+$D$2/12,-(Q255)))),2))</f>
        <v>0</v>
      </c>
      <c r="S255" s="8">
        <f t="shared" ref="S255:S314" si="78">IF(AND(H254&lt;&gt;0,$K$9=1),R255,IF(Q255=0,0,S254))</f>
        <v>0</v>
      </c>
    </row>
    <row r="256" spans="1:19" ht="13.5" thickBot="1" x14ac:dyDescent="0.25">
      <c r="A256" s="3">
        <f t="shared" si="56"/>
        <v>244</v>
      </c>
      <c r="B256" s="7">
        <f t="shared" si="58"/>
        <v>47089</v>
      </c>
      <c r="C256" s="27">
        <v>2</v>
      </c>
      <c r="D256" s="9">
        <f t="shared" si="71"/>
        <v>0</v>
      </c>
      <c r="E256" s="9">
        <f t="shared" si="72"/>
        <v>0</v>
      </c>
      <c r="F256" s="9">
        <f t="shared" si="73"/>
        <v>0</v>
      </c>
      <c r="G256" s="9">
        <f t="shared" si="74"/>
        <v>0</v>
      </c>
      <c r="H256" s="28"/>
      <c r="I256">
        <f t="shared" si="59"/>
        <v>2</v>
      </c>
      <c r="J256">
        <f t="shared" si="60"/>
        <v>12</v>
      </c>
      <c r="K256">
        <f t="shared" si="61"/>
        <v>2028</v>
      </c>
      <c r="L256">
        <f t="shared" si="55"/>
        <v>366</v>
      </c>
      <c r="M256">
        <f t="shared" si="57"/>
        <v>31</v>
      </c>
      <c r="N256">
        <f t="shared" si="62"/>
        <v>28</v>
      </c>
      <c r="O256">
        <f t="shared" si="63"/>
        <v>2</v>
      </c>
      <c r="P256" s="16">
        <f t="shared" si="75"/>
        <v>0</v>
      </c>
      <c r="Q256">
        <f t="shared" si="76"/>
        <v>0</v>
      </c>
      <c r="R256" s="8">
        <f t="shared" si="77"/>
        <v>0</v>
      </c>
      <c r="S256" s="8">
        <f t="shared" si="78"/>
        <v>0</v>
      </c>
    </row>
    <row r="257" spans="1:19" ht="13.5" thickBot="1" x14ac:dyDescent="0.25">
      <c r="A257" s="3">
        <f t="shared" si="56"/>
        <v>245</v>
      </c>
      <c r="B257" s="7">
        <f t="shared" si="58"/>
        <v>47120</v>
      </c>
      <c r="C257" s="27">
        <v>2</v>
      </c>
      <c r="D257" s="9">
        <f t="shared" si="71"/>
        <v>0</v>
      </c>
      <c r="E257" s="9">
        <f t="shared" si="72"/>
        <v>0</v>
      </c>
      <c r="F257" s="9">
        <f t="shared" si="73"/>
        <v>0</v>
      </c>
      <c r="G257" s="9">
        <f t="shared" si="74"/>
        <v>0</v>
      </c>
      <c r="H257" s="28"/>
      <c r="I257">
        <f t="shared" si="59"/>
        <v>2</v>
      </c>
      <c r="J257">
        <f t="shared" si="60"/>
        <v>1</v>
      </c>
      <c r="K257">
        <f t="shared" si="61"/>
        <v>2029</v>
      </c>
      <c r="L257">
        <f t="shared" si="55"/>
        <v>365</v>
      </c>
      <c r="M257">
        <f t="shared" si="57"/>
        <v>31</v>
      </c>
      <c r="N257">
        <f t="shared" si="62"/>
        <v>29</v>
      </c>
      <c r="O257">
        <f t="shared" si="63"/>
        <v>2</v>
      </c>
      <c r="P257" s="16">
        <f t="shared" si="75"/>
        <v>0</v>
      </c>
      <c r="Q257">
        <f t="shared" si="76"/>
        <v>0</v>
      </c>
      <c r="R257" s="8">
        <f t="shared" si="77"/>
        <v>0</v>
      </c>
      <c r="S257" s="8">
        <f t="shared" si="78"/>
        <v>0</v>
      </c>
    </row>
    <row r="258" spans="1:19" ht="13.5" thickBot="1" x14ac:dyDescent="0.25">
      <c r="A258" s="3">
        <f t="shared" si="56"/>
        <v>246</v>
      </c>
      <c r="B258" s="7">
        <f t="shared" si="58"/>
        <v>47151</v>
      </c>
      <c r="C258" s="27">
        <v>2</v>
      </c>
      <c r="D258" s="9">
        <f t="shared" si="71"/>
        <v>0</v>
      </c>
      <c r="E258" s="9">
        <f t="shared" si="72"/>
        <v>0</v>
      </c>
      <c r="F258" s="9">
        <f t="shared" si="73"/>
        <v>0</v>
      </c>
      <c r="G258" s="9">
        <f t="shared" si="74"/>
        <v>0</v>
      </c>
      <c r="H258" s="28"/>
      <c r="I258">
        <f t="shared" si="59"/>
        <v>2</v>
      </c>
      <c r="J258">
        <f t="shared" si="60"/>
        <v>2</v>
      </c>
      <c r="K258">
        <f t="shared" si="61"/>
        <v>2029</v>
      </c>
      <c r="L258">
        <f t="shared" si="55"/>
        <v>365</v>
      </c>
      <c r="M258">
        <f t="shared" si="57"/>
        <v>28</v>
      </c>
      <c r="N258">
        <f t="shared" si="62"/>
        <v>29</v>
      </c>
      <c r="O258">
        <f t="shared" si="63"/>
        <v>2</v>
      </c>
      <c r="P258" s="16">
        <f t="shared" si="75"/>
        <v>0</v>
      </c>
      <c r="Q258">
        <f t="shared" si="76"/>
        <v>0</v>
      </c>
      <c r="R258" s="8">
        <f t="shared" si="77"/>
        <v>0</v>
      </c>
      <c r="S258" s="8">
        <f t="shared" si="78"/>
        <v>0</v>
      </c>
    </row>
    <row r="259" spans="1:19" ht="13.5" thickBot="1" x14ac:dyDescent="0.25">
      <c r="A259" s="3">
        <f t="shared" si="56"/>
        <v>247</v>
      </c>
      <c r="B259" s="7">
        <f t="shared" si="58"/>
        <v>47179</v>
      </c>
      <c r="C259" s="27">
        <v>2</v>
      </c>
      <c r="D259" s="9">
        <f t="shared" si="71"/>
        <v>0</v>
      </c>
      <c r="E259" s="9">
        <f t="shared" si="72"/>
        <v>0</v>
      </c>
      <c r="F259" s="9">
        <f t="shared" si="73"/>
        <v>0</v>
      </c>
      <c r="G259" s="9">
        <f t="shared" si="74"/>
        <v>0</v>
      </c>
      <c r="H259" s="28"/>
      <c r="I259">
        <f t="shared" si="59"/>
        <v>2</v>
      </c>
      <c r="J259">
        <f t="shared" si="60"/>
        <v>3</v>
      </c>
      <c r="K259">
        <f t="shared" si="61"/>
        <v>2029</v>
      </c>
      <c r="L259">
        <f t="shared" si="55"/>
        <v>365</v>
      </c>
      <c r="M259">
        <f t="shared" si="57"/>
        <v>31</v>
      </c>
      <c r="N259">
        <f t="shared" si="62"/>
        <v>26</v>
      </c>
      <c r="O259">
        <f t="shared" si="63"/>
        <v>2</v>
      </c>
      <c r="P259" s="16">
        <f t="shared" si="75"/>
        <v>0</v>
      </c>
      <c r="Q259">
        <f t="shared" si="76"/>
        <v>0</v>
      </c>
      <c r="R259" s="8">
        <f t="shared" si="77"/>
        <v>0</v>
      </c>
      <c r="S259" s="8">
        <f t="shared" si="78"/>
        <v>0</v>
      </c>
    </row>
    <row r="260" spans="1:19" ht="13.5" thickBot="1" x14ac:dyDescent="0.25">
      <c r="A260" s="3">
        <f t="shared" si="56"/>
        <v>248</v>
      </c>
      <c r="B260" s="7">
        <f t="shared" si="58"/>
        <v>47210</v>
      </c>
      <c r="C260" s="27">
        <v>2</v>
      </c>
      <c r="D260" s="9">
        <f t="shared" si="71"/>
        <v>0</v>
      </c>
      <c r="E260" s="9">
        <f t="shared" si="72"/>
        <v>0</v>
      </c>
      <c r="F260" s="9">
        <f t="shared" si="73"/>
        <v>0</v>
      </c>
      <c r="G260" s="9">
        <f t="shared" si="74"/>
        <v>0</v>
      </c>
      <c r="H260" s="28"/>
      <c r="I260">
        <f t="shared" si="59"/>
        <v>2</v>
      </c>
      <c r="J260">
        <f t="shared" si="60"/>
        <v>4</v>
      </c>
      <c r="K260">
        <f t="shared" si="61"/>
        <v>2029</v>
      </c>
      <c r="L260">
        <f t="shared" si="55"/>
        <v>365</v>
      </c>
      <c r="M260">
        <f t="shared" si="57"/>
        <v>30</v>
      </c>
      <c r="N260">
        <f t="shared" si="62"/>
        <v>29</v>
      </c>
      <c r="O260">
        <f t="shared" si="63"/>
        <v>2</v>
      </c>
      <c r="P260" s="16">
        <f t="shared" si="75"/>
        <v>0</v>
      </c>
      <c r="Q260">
        <f t="shared" si="76"/>
        <v>0</v>
      </c>
      <c r="R260" s="8">
        <f t="shared" si="77"/>
        <v>0</v>
      </c>
      <c r="S260" s="8">
        <f t="shared" si="78"/>
        <v>0</v>
      </c>
    </row>
    <row r="261" spans="1:19" ht="13.5" thickBot="1" x14ac:dyDescent="0.25">
      <c r="A261" s="3">
        <f t="shared" si="56"/>
        <v>249</v>
      </c>
      <c r="B261" s="7">
        <f t="shared" si="58"/>
        <v>47240</v>
      </c>
      <c r="C261" s="27">
        <v>2</v>
      </c>
      <c r="D261" s="9">
        <f t="shared" si="71"/>
        <v>0</v>
      </c>
      <c r="E261" s="9">
        <f t="shared" si="72"/>
        <v>0</v>
      </c>
      <c r="F261" s="9">
        <f t="shared" si="73"/>
        <v>0</v>
      </c>
      <c r="G261" s="9">
        <f t="shared" si="74"/>
        <v>0</v>
      </c>
      <c r="H261" s="28"/>
      <c r="I261">
        <f t="shared" si="59"/>
        <v>2</v>
      </c>
      <c r="J261">
        <f t="shared" si="60"/>
        <v>5</v>
      </c>
      <c r="K261">
        <f t="shared" si="61"/>
        <v>2029</v>
      </c>
      <c r="L261">
        <f t="shared" si="55"/>
        <v>365</v>
      </c>
      <c r="M261">
        <f t="shared" si="57"/>
        <v>31</v>
      </c>
      <c r="N261">
        <f t="shared" si="62"/>
        <v>28</v>
      </c>
      <c r="O261">
        <f t="shared" si="63"/>
        <v>2</v>
      </c>
      <c r="P261" s="16">
        <f t="shared" si="75"/>
        <v>0</v>
      </c>
      <c r="Q261">
        <f t="shared" si="76"/>
        <v>0</v>
      </c>
      <c r="R261" s="8">
        <f t="shared" si="77"/>
        <v>0</v>
      </c>
      <c r="S261" s="8">
        <f t="shared" si="78"/>
        <v>0</v>
      </c>
    </row>
    <row r="262" spans="1:19" ht="13.5" thickBot="1" x14ac:dyDescent="0.25">
      <c r="A262" s="3">
        <f t="shared" si="56"/>
        <v>250</v>
      </c>
      <c r="B262" s="7">
        <f t="shared" si="58"/>
        <v>47271</v>
      </c>
      <c r="C262" s="27">
        <v>2</v>
      </c>
      <c r="D262" s="9">
        <f t="shared" si="71"/>
        <v>0</v>
      </c>
      <c r="E262" s="9">
        <f t="shared" si="72"/>
        <v>0</v>
      </c>
      <c r="F262" s="9">
        <f t="shared" si="73"/>
        <v>0</v>
      </c>
      <c r="G262" s="9">
        <f t="shared" si="74"/>
        <v>0</v>
      </c>
      <c r="H262" s="28"/>
      <c r="I262">
        <f t="shared" si="59"/>
        <v>2</v>
      </c>
      <c r="J262">
        <f t="shared" si="60"/>
        <v>6</v>
      </c>
      <c r="K262">
        <f t="shared" si="61"/>
        <v>2029</v>
      </c>
      <c r="L262">
        <f t="shared" si="55"/>
        <v>365</v>
      </c>
      <c r="M262">
        <f t="shared" si="57"/>
        <v>30</v>
      </c>
      <c r="N262">
        <f t="shared" si="62"/>
        <v>29</v>
      </c>
      <c r="O262">
        <f t="shared" si="63"/>
        <v>2</v>
      </c>
      <c r="P262" s="16">
        <f t="shared" si="75"/>
        <v>0</v>
      </c>
      <c r="Q262">
        <f t="shared" si="76"/>
        <v>0</v>
      </c>
      <c r="R262" s="8">
        <f t="shared" si="77"/>
        <v>0</v>
      </c>
      <c r="S262" s="8">
        <f t="shared" si="78"/>
        <v>0</v>
      </c>
    </row>
    <row r="263" spans="1:19" ht="13.5" thickBot="1" x14ac:dyDescent="0.25">
      <c r="A263" s="3">
        <f t="shared" si="56"/>
        <v>251</v>
      </c>
      <c r="B263" s="7">
        <f t="shared" si="58"/>
        <v>47301</v>
      </c>
      <c r="C263" s="27">
        <v>2</v>
      </c>
      <c r="D263" s="9">
        <f t="shared" si="71"/>
        <v>0</v>
      </c>
      <c r="E263" s="9">
        <f t="shared" si="72"/>
        <v>0</v>
      </c>
      <c r="F263" s="9">
        <f t="shared" si="73"/>
        <v>0</v>
      </c>
      <c r="G263" s="9">
        <f t="shared" si="74"/>
        <v>0</v>
      </c>
      <c r="H263" s="28"/>
      <c r="I263">
        <f t="shared" si="59"/>
        <v>2</v>
      </c>
      <c r="J263">
        <f t="shared" si="60"/>
        <v>7</v>
      </c>
      <c r="K263">
        <f t="shared" si="61"/>
        <v>2029</v>
      </c>
      <c r="L263">
        <f t="shared" si="55"/>
        <v>365</v>
      </c>
      <c r="M263">
        <f t="shared" si="57"/>
        <v>31</v>
      </c>
      <c r="N263">
        <f t="shared" si="62"/>
        <v>28</v>
      </c>
      <c r="O263">
        <f t="shared" si="63"/>
        <v>2</v>
      </c>
      <c r="P263" s="16">
        <f t="shared" si="75"/>
        <v>0</v>
      </c>
      <c r="Q263">
        <f t="shared" si="76"/>
        <v>0</v>
      </c>
      <c r="R263" s="8">
        <f t="shared" si="77"/>
        <v>0</v>
      </c>
      <c r="S263" s="8">
        <f t="shared" si="78"/>
        <v>0</v>
      </c>
    </row>
    <row r="264" spans="1:19" ht="13.5" thickBot="1" x14ac:dyDescent="0.25">
      <c r="A264" s="3">
        <f t="shared" si="56"/>
        <v>252</v>
      </c>
      <c r="B264" s="7">
        <f t="shared" si="58"/>
        <v>47332</v>
      </c>
      <c r="C264" s="27">
        <v>2</v>
      </c>
      <c r="D264" s="9">
        <f t="shared" si="71"/>
        <v>0</v>
      </c>
      <c r="E264" s="9">
        <f t="shared" si="72"/>
        <v>0</v>
      </c>
      <c r="F264" s="9">
        <f t="shared" si="73"/>
        <v>0</v>
      </c>
      <c r="G264" s="9">
        <f t="shared" si="74"/>
        <v>0</v>
      </c>
      <c r="H264" s="28"/>
      <c r="I264">
        <f t="shared" si="59"/>
        <v>2</v>
      </c>
      <c r="J264">
        <f t="shared" si="60"/>
        <v>8</v>
      </c>
      <c r="K264">
        <f t="shared" si="61"/>
        <v>2029</v>
      </c>
      <c r="L264">
        <f t="shared" si="55"/>
        <v>365</v>
      </c>
      <c r="M264">
        <f t="shared" si="57"/>
        <v>31</v>
      </c>
      <c r="N264">
        <f t="shared" si="62"/>
        <v>29</v>
      </c>
      <c r="O264">
        <f t="shared" si="63"/>
        <v>2</v>
      </c>
      <c r="P264" s="16">
        <f t="shared" si="75"/>
        <v>0</v>
      </c>
      <c r="Q264">
        <f t="shared" si="76"/>
        <v>0</v>
      </c>
      <c r="R264" s="8">
        <f t="shared" si="77"/>
        <v>0</v>
      </c>
      <c r="S264" s="8">
        <f t="shared" si="78"/>
        <v>0</v>
      </c>
    </row>
    <row r="265" spans="1:19" ht="13.5" thickBot="1" x14ac:dyDescent="0.25">
      <c r="A265" s="3">
        <f t="shared" si="56"/>
        <v>253</v>
      </c>
      <c r="B265" s="7">
        <f t="shared" si="58"/>
        <v>47363</v>
      </c>
      <c r="C265" s="27">
        <v>2</v>
      </c>
      <c r="D265" s="9">
        <f t="shared" si="71"/>
        <v>0</v>
      </c>
      <c r="E265" s="9">
        <f t="shared" si="72"/>
        <v>0</v>
      </c>
      <c r="F265" s="9">
        <f t="shared" si="73"/>
        <v>0</v>
      </c>
      <c r="G265" s="9">
        <f t="shared" si="74"/>
        <v>0</v>
      </c>
      <c r="H265" s="28"/>
      <c r="I265">
        <f t="shared" si="59"/>
        <v>2</v>
      </c>
      <c r="J265">
        <f t="shared" si="60"/>
        <v>9</v>
      </c>
      <c r="K265">
        <f t="shared" si="61"/>
        <v>2029</v>
      </c>
      <c r="L265">
        <f t="shared" si="55"/>
        <v>365</v>
      </c>
      <c r="M265">
        <f t="shared" si="57"/>
        <v>30</v>
      </c>
      <c r="N265">
        <f t="shared" si="62"/>
        <v>29</v>
      </c>
      <c r="O265">
        <f t="shared" si="63"/>
        <v>2</v>
      </c>
      <c r="P265" s="16">
        <f t="shared" si="75"/>
        <v>0</v>
      </c>
      <c r="Q265">
        <f t="shared" si="76"/>
        <v>0</v>
      </c>
      <c r="R265" s="8">
        <f t="shared" si="77"/>
        <v>0</v>
      </c>
      <c r="S265" s="8">
        <f t="shared" si="78"/>
        <v>0</v>
      </c>
    </row>
    <row r="266" spans="1:19" ht="13.5" thickBot="1" x14ac:dyDescent="0.25">
      <c r="A266" s="3">
        <f t="shared" si="56"/>
        <v>254</v>
      </c>
      <c r="B266" s="7">
        <f t="shared" si="58"/>
        <v>47393</v>
      </c>
      <c r="C266" s="27">
        <v>2</v>
      </c>
      <c r="D266" s="9">
        <f t="shared" si="71"/>
        <v>0</v>
      </c>
      <c r="E266" s="9">
        <f t="shared" si="72"/>
        <v>0</v>
      </c>
      <c r="F266" s="9">
        <f t="shared" si="73"/>
        <v>0</v>
      </c>
      <c r="G266" s="9">
        <f t="shared" si="74"/>
        <v>0</v>
      </c>
      <c r="H266" s="28"/>
      <c r="I266">
        <f t="shared" si="59"/>
        <v>2</v>
      </c>
      <c r="J266">
        <f t="shared" si="60"/>
        <v>10</v>
      </c>
      <c r="K266">
        <f t="shared" si="61"/>
        <v>2029</v>
      </c>
      <c r="L266">
        <f t="shared" si="55"/>
        <v>365</v>
      </c>
      <c r="M266">
        <f t="shared" si="57"/>
        <v>31</v>
      </c>
      <c r="N266">
        <f t="shared" si="62"/>
        <v>28</v>
      </c>
      <c r="O266">
        <f t="shared" si="63"/>
        <v>2</v>
      </c>
      <c r="P266" s="16">
        <f t="shared" si="75"/>
        <v>0</v>
      </c>
      <c r="Q266">
        <f t="shared" si="76"/>
        <v>0</v>
      </c>
      <c r="R266" s="8">
        <f t="shared" si="77"/>
        <v>0</v>
      </c>
      <c r="S266" s="8">
        <f t="shared" si="78"/>
        <v>0</v>
      </c>
    </row>
    <row r="267" spans="1:19" ht="13.5" thickBot="1" x14ac:dyDescent="0.25">
      <c r="A267" s="3">
        <f t="shared" si="56"/>
        <v>255</v>
      </c>
      <c r="B267" s="7">
        <f t="shared" si="58"/>
        <v>47424</v>
      </c>
      <c r="C267" s="27">
        <v>2</v>
      </c>
      <c r="D267" s="9">
        <f t="shared" si="71"/>
        <v>0</v>
      </c>
      <c r="E267" s="9">
        <f t="shared" si="72"/>
        <v>0</v>
      </c>
      <c r="F267" s="9">
        <f t="shared" si="73"/>
        <v>0</v>
      </c>
      <c r="G267" s="9">
        <f t="shared" si="74"/>
        <v>0</v>
      </c>
      <c r="H267" s="28"/>
      <c r="I267">
        <f t="shared" si="59"/>
        <v>2</v>
      </c>
      <c r="J267">
        <f t="shared" si="60"/>
        <v>11</v>
      </c>
      <c r="K267">
        <f t="shared" si="61"/>
        <v>2029</v>
      </c>
      <c r="L267">
        <f t="shared" si="55"/>
        <v>365</v>
      </c>
      <c r="M267">
        <f t="shared" si="57"/>
        <v>30</v>
      </c>
      <c r="N267">
        <f t="shared" si="62"/>
        <v>29</v>
      </c>
      <c r="O267">
        <f t="shared" si="63"/>
        <v>2</v>
      </c>
      <c r="P267" s="16">
        <f t="shared" si="75"/>
        <v>0</v>
      </c>
      <c r="Q267">
        <f t="shared" si="76"/>
        <v>0</v>
      </c>
      <c r="R267" s="8">
        <f t="shared" si="77"/>
        <v>0</v>
      </c>
      <c r="S267" s="8">
        <f t="shared" si="78"/>
        <v>0</v>
      </c>
    </row>
    <row r="268" spans="1:19" ht="13.5" thickBot="1" x14ac:dyDescent="0.25">
      <c r="A268" s="3">
        <f t="shared" si="56"/>
        <v>256</v>
      </c>
      <c r="B268" s="7">
        <f t="shared" si="58"/>
        <v>47454</v>
      </c>
      <c r="C268" s="27">
        <v>2</v>
      </c>
      <c r="D268" s="9">
        <f t="shared" si="71"/>
        <v>0</v>
      </c>
      <c r="E268" s="9">
        <f t="shared" si="72"/>
        <v>0</v>
      </c>
      <c r="F268" s="9">
        <f t="shared" si="73"/>
        <v>0</v>
      </c>
      <c r="G268" s="9">
        <f t="shared" si="74"/>
        <v>0</v>
      </c>
      <c r="H268" s="28"/>
      <c r="I268">
        <f t="shared" si="59"/>
        <v>2</v>
      </c>
      <c r="J268">
        <f t="shared" si="60"/>
        <v>12</v>
      </c>
      <c r="K268">
        <f t="shared" si="61"/>
        <v>2029</v>
      </c>
      <c r="L268">
        <f t="shared" ref="L268:L331" si="79">IF(OR(K268=2008,K268=2012,K268=2016,K268=2020,K268=2024,K268=2028),366,365)</f>
        <v>365</v>
      </c>
      <c r="M268">
        <f t="shared" si="57"/>
        <v>31</v>
      </c>
      <c r="N268">
        <f t="shared" si="62"/>
        <v>28</v>
      </c>
      <c r="O268">
        <f t="shared" si="63"/>
        <v>2</v>
      </c>
      <c r="P268" s="16">
        <f t="shared" si="75"/>
        <v>0</v>
      </c>
      <c r="Q268">
        <f t="shared" si="76"/>
        <v>0</v>
      </c>
      <c r="R268" s="8">
        <f t="shared" si="77"/>
        <v>0</v>
      </c>
      <c r="S268" s="8">
        <f t="shared" si="78"/>
        <v>0</v>
      </c>
    </row>
    <row r="269" spans="1:19" ht="13.5" thickBot="1" x14ac:dyDescent="0.25">
      <c r="A269" s="3">
        <f t="shared" ref="A269:A332" si="80">A268+1</f>
        <v>257</v>
      </c>
      <c r="B269" s="7">
        <f t="shared" si="58"/>
        <v>47485</v>
      </c>
      <c r="C269" s="27">
        <v>2</v>
      </c>
      <c r="D269" s="9">
        <f t="shared" si="71"/>
        <v>0</v>
      </c>
      <c r="E269" s="9">
        <f t="shared" si="72"/>
        <v>0</v>
      </c>
      <c r="F269" s="9">
        <f t="shared" si="73"/>
        <v>0</v>
      </c>
      <c r="G269" s="9">
        <f t="shared" si="74"/>
        <v>0</v>
      </c>
      <c r="H269" s="28"/>
      <c r="I269">
        <f t="shared" si="59"/>
        <v>2</v>
      </c>
      <c r="J269">
        <f t="shared" si="60"/>
        <v>1</v>
      </c>
      <c r="K269">
        <f t="shared" si="61"/>
        <v>2030</v>
      </c>
      <c r="L269">
        <f t="shared" si="79"/>
        <v>365</v>
      </c>
      <c r="M269">
        <f t="shared" ref="M269:M332" si="81">IF(OR(J269=1,J269=3,J269=5,J269=7,J269=8,J269=10,J269=12),31,IF(OR(J269=4,J269=6,J269=9,J269=11),30,IF(L269=365,28,29)))</f>
        <v>31</v>
      </c>
      <c r="N269">
        <f t="shared" si="62"/>
        <v>29</v>
      </c>
      <c r="O269">
        <f t="shared" si="63"/>
        <v>2</v>
      </c>
      <c r="P269" s="16">
        <f t="shared" si="75"/>
        <v>0</v>
      </c>
      <c r="Q269">
        <f t="shared" si="76"/>
        <v>0</v>
      </c>
      <c r="R269" s="8">
        <f t="shared" si="77"/>
        <v>0</v>
      </c>
      <c r="S269" s="8">
        <f t="shared" si="78"/>
        <v>0</v>
      </c>
    </row>
    <row r="270" spans="1:19" ht="13.5" thickBot="1" x14ac:dyDescent="0.25">
      <c r="A270" s="3">
        <f t="shared" si="80"/>
        <v>258</v>
      </c>
      <c r="B270" s="7">
        <f t="shared" ref="B270:B333" si="82">DATE(K270,J270,I270)</f>
        <v>47516</v>
      </c>
      <c r="C270" s="27">
        <v>2</v>
      </c>
      <c r="D270" s="9">
        <f t="shared" si="71"/>
        <v>0</v>
      </c>
      <c r="E270" s="9">
        <f t="shared" si="72"/>
        <v>0</v>
      </c>
      <c r="F270" s="9">
        <f t="shared" si="73"/>
        <v>0</v>
      </c>
      <c r="G270" s="9">
        <f t="shared" si="74"/>
        <v>0</v>
      </c>
      <c r="H270" s="28"/>
      <c r="I270">
        <f t="shared" ref="I270:I333" si="83">I269</f>
        <v>2</v>
      </c>
      <c r="J270">
        <f t="shared" ref="J270:J333" si="84">IF(J269=12,1,J269+1)</f>
        <v>2</v>
      </c>
      <c r="K270">
        <f t="shared" ref="K270:K333" si="85">IF(J269=12,K269+1,K269)</f>
        <v>2030</v>
      </c>
      <c r="L270">
        <f t="shared" si="79"/>
        <v>365</v>
      </c>
      <c r="M270">
        <f t="shared" si="81"/>
        <v>28</v>
      </c>
      <c r="N270">
        <f t="shared" ref="N270:N333" si="86">M269-I269</f>
        <v>29</v>
      </c>
      <c r="O270">
        <f t="shared" ref="O270:O333" si="87">M269-N270</f>
        <v>2</v>
      </c>
      <c r="P270" s="16">
        <f t="shared" si="75"/>
        <v>0</v>
      </c>
      <c r="Q270">
        <f t="shared" si="76"/>
        <v>0</v>
      </c>
      <c r="R270" s="8">
        <f t="shared" si="77"/>
        <v>0</v>
      </c>
      <c r="S270" s="8">
        <f t="shared" si="78"/>
        <v>0</v>
      </c>
    </row>
    <row r="271" spans="1:19" ht="13.5" thickBot="1" x14ac:dyDescent="0.25">
      <c r="A271" s="3">
        <f t="shared" si="80"/>
        <v>259</v>
      </c>
      <c r="B271" s="7">
        <f t="shared" si="82"/>
        <v>47544</v>
      </c>
      <c r="C271" s="27">
        <v>2</v>
      </c>
      <c r="D271" s="9">
        <f t="shared" si="71"/>
        <v>0</v>
      </c>
      <c r="E271" s="9">
        <f t="shared" si="72"/>
        <v>0</v>
      </c>
      <c r="F271" s="9">
        <f t="shared" si="73"/>
        <v>0</v>
      </c>
      <c r="G271" s="9">
        <f t="shared" si="74"/>
        <v>0</v>
      </c>
      <c r="H271" s="28"/>
      <c r="I271">
        <f t="shared" si="83"/>
        <v>2</v>
      </c>
      <c r="J271">
        <f t="shared" si="84"/>
        <v>3</v>
      </c>
      <c r="K271">
        <f t="shared" si="85"/>
        <v>2030</v>
      </c>
      <c r="L271">
        <f t="shared" si="79"/>
        <v>365</v>
      </c>
      <c r="M271">
        <f t="shared" si="81"/>
        <v>31</v>
      </c>
      <c r="N271">
        <f t="shared" si="86"/>
        <v>26</v>
      </c>
      <c r="O271">
        <f t="shared" si="87"/>
        <v>2</v>
      </c>
      <c r="P271" s="16">
        <f t="shared" si="75"/>
        <v>0</v>
      </c>
      <c r="Q271">
        <f t="shared" si="76"/>
        <v>0</v>
      </c>
      <c r="R271" s="8">
        <f t="shared" si="77"/>
        <v>0</v>
      </c>
      <c r="S271" s="8">
        <f t="shared" si="78"/>
        <v>0</v>
      </c>
    </row>
    <row r="272" spans="1:19" ht="13.5" thickBot="1" x14ac:dyDescent="0.25">
      <c r="A272" s="3">
        <f t="shared" si="80"/>
        <v>260</v>
      </c>
      <c r="B272" s="7">
        <f t="shared" si="82"/>
        <v>47575</v>
      </c>
      <c r="C272" s="27">
        <v>2</v>
      </c>
      <c r="D272" s="9">
        <f t="shared" si="71"/>
        <v>0</v>
      </c>
      <c r="E272" s="9">
        <f t="shared" si="72"/>
        <v>0</v>
      </c>
      <c r="F272" s="9">
        <f t="shared" si="73"/>
        <v>0</v>
      </c>
      <c r="G272" s="9">
        <f t="shared" si="74"/>
        <v>0</v>
      </c>
      <c r="H272" s="28"/>
      <c r="I272">
        <f t="shared" si="83"/>
        <v>2</v>
      </c>
      <c r="J272">
        <f t="shared" si="84"/>
        <v>4</v>
      </c>
      <c r="K272">
        <f t="shared" si="85"/>
        <v>2030</v>
      </c>
      <c r="L272">
        <f t="shared" si="79"/>
        <v>365</v>
      </c>
      <c r="M272">
        <f t="shared" si="81"/>
        <v>30</v>
      </c>
      <c r="N272">
        <f t="shared" si="86"/>
        <v>29</v>
      </c>
      <c r="O272">
        <f t="shared" si="87"/>
        <v>2</v>
      </c>
      <c r="P272" s="16">
        <f t="shared" si="75"/>
        <v>0</v>
      </c>
      <c r="Q272">
        <f t="shared" si="76"/>
        <v>0</v>
      </c>
      <c r="R272" s="8">
        <f t="shared" si="77"/>
        <v>0</v>
      </c>
      <c r="S272" s="8">
        <f t="shared" si="78"/>
        <v>0</v>
      </c>
    </row>
    <row r="273" spans="1:19" ht="13.5" thickBot="1" x14ac:dyDescent="0.25">
      <c r="A273" s="3">
        <f t="shared" si="80"/>
        <v>261</v>
      </c>
      <c r="B273" s="7">
        <f t="shared" si="82"/>
        <v>47605</v>
      </c>
      <c r="C273" s="27">
        <v>2</v>
      </c>
      <c r="D273" s="9">
        <f t="shared" si="71"/>
        <v>0</v>
      </c>
      <c r="E273" s="9">
        <f t="shared" si="72"/>
        <v>0</v>
      </c>
      <c r="F273" s="9">
        <f t="shared" si="73"/>
        <v>0</v>
      </c>
      <c r="G273" s="9">
        <f t="shared" si="74"/>
        <v>0</v>
      </c>
      <c r="H273" s="28"/>
      <c r="I273">
        <f t="shared" si="83"/>
        <v>2</v>
      </c>
      <c r="J273">
        <f t="shared" si="84"/>
        <v>5</v>
      </c>
      <c r="K273">
        <f t="shared" si="85"/>
        <v>2030</v>
      </c>
      <c r="L273">
        <f t="shared" si="79"/>
        <v>365</v>
      </c>
      <c r="M273">
        <f t="shared" si="81"/>
        <v>31</v>
      </c>
      <c r="N273">
        <f t="shared" si="86"/>
        <v>28</v>
      </c>
      <c r="O273">
        <f t="shared" si="87"/>
        <v>2</v>
      </c>
      <c r="P273" s="16">
        <f t="shared" si="75"/>
        <v>0</v>
      </c>
      <c r="Q273">
        <f t="shared" si="76"/>
        <v>0</v>
      </c>
      <c r="R273" s="8">
        <f t="shared" si="77"/>
        <v>0</v>
      </c>
      <c r="S273" s="8">
        <f t="shared" si="78"/>
        <v>0</v>
      </c>
    </row>
    <row r="274" spans="1:19" ht="13.5" thickBot="1" x14ac:dyDescent="0.25">
      <c r="A274" s="3">
        <f t="shared" si="80"/>
        <v>262</v>
      </c>
      <c r="B274" s="7">
        <f t="shared" si="82"/>
        <v>47636</v>
      </c>
      <c r="C274" s="27">
        <v>2</v>
      </c>
      <c r="D274" s="9">
        <f t="shared" si="71"/>
        <v>0</v>
      </c>
      <c r="E274" s="9">
        <f t="shared" si="72"/>
        <v>0</v>
      </c>
      <c r="F274" s="9">
        <f t="shared" si="73"/>
        <v>0</v>
      </c>
      <c r="G274" s="9">
        <f t="shared" si="74"/>
        <v>0</v>
      </c>
      <c r="H274" s="28"/>
      <c r="I274">
        <f t="shared" si="83"/>
        <v>2</v>
      </c>
      <c r="J274">
        <f t="shared" si="84"/>
        <v>6</v>
      </c>
      <c r="K274">
        <f t="shared" si="85"/>
        <v>2030</v>
      </c>
      <c r="L274">
        <f t="shared" si="79"/>
        <v>365</v>
      </c>
      <c r="M274">
        <f t="shared" si="81"/>
        <v>30</v>
      </c>
      <c r="N274">
        <f t="shared" si="86"/>
        <v>29</v>
      </c>
      <c r="O274">
        <f t="shared" si="87"/>
        <v>2</v>
      </c>
      <c r="P274" s="16">
        <f t="shared" si="75"/>
        <v>0</v>
      </c>
      <c r="Q274">
        <f t="shared" si="76"/>
        <v>0</v>
      </c>
      <c r="R274" s="8">
        <f t="shared" si="77"/>
        <v>0</v>
      </c>
      <c r="S274" s="8">
        <f t="shared" si="78"/>
        <v>0</v>
      </c>
    </row>
    <row r="275" spans="1:19" ht="13.5" thickBot="1" x14ac:dyDescent="0.25">
      <c r="A275" s="3">
        <f t="shared" si="80"/>
        <v>263</v>
      </c>
      <c r="B275" s="7">
        <f t="shared" si="82"/>
        <v>47666</v>
      </c>
      <c r="C275" s="27">
        <v>2</v>
      </c>
      <c r="D275" s="9">
        <f t="shared" si="71"/>
        <v>0</v>
      </c>
      <c r="E275" s="9">
        <f t="shared" si="72"/>
        <v>0</v>
      </c>
      <c r="F275" s="9">
        <f t="shared" si="73"/>
        <v>0</v>
      </c>
      <c r="G275" s="9">
        <f t="shared" si="74"/>
        <v>0</v>
      </c>
      <c r="H275" s="28"/>
      <c r="I275">
        <f t="shared" si="83"/>
        <v>2</v>
      </c>
      <c r="J275">
        <f t="shared" si="84"/>
        <v>7</v>
      </c>
      <c r="K275">
        <f t="shared" si="85"/>
        <v>2030</v>
      </c>
      <c r="L275">
        <f t="shared" si="79"/>
        <v>365</v>
      </c>
      <c r="M275">
        <f t="shared" si="81"/>
        <v>31</v>
      </c>
      <c r="N275">
        <f t="shared" si="86"/>
        <v>28</v>
      </c>
      <c r="O275">
        <f t="shared" si="87"/>
        <v>2</v>
      </c>
      <c r="P275" s="16">
        <f t="shared" si="75"/>
        <v>0</v>
      </c>
      <c r="Q275">
        <f t="shared" si="76"/>
        <v>0</v>
      </c>
      <c r="R275" s="8">
        <f t="shared" si="77"/>
        <v>0</v>
      </c>
      <c r="S275" s="8">
        <f t="shared" si="78"/>
        <v>0</v>
      </c>
    </row>
    <row r="276" spans="1:19" ht="13.5" thickBot="1" x14ac:dyDescent="0.25">
      <c r="A276" s="3">
        <f t="shared" si="80"/>
        <v>264</v>
      </c>
      <c r="B276" s="7">
        <f t="shared" si="82"/>
        <v>47697</v>
      </c>
      <c r="C276" s="27">
        <v>2</v>
      </c>
      <c r="D276" s="9">
        <f t="shared" si="71"/>
        <v>0</v>
      </c>
      <c r="E276" s="9">
        <f t="shared" si="72"/>
        <v>0</v>
      </c>
      <c r="F276" s="9">
        <f t="shared" si="73"/>
        <v>0</v>
      </c>
      <c r="G276" s="9">
        <f t="shared" si="74"/>
        <v>0</v>
      </c>
      <c r="H276" s="28"/>
      <c r="I276">
        <f t="shared" si="83"/>
        <v>2</v>
      </c>
      <c r="J276">
        <f t="shared" si="84"/>
        <v>8</v>
      </c>
      <c r="K276">
        <f t="shared" si="85"/>
        <v>2030</v>
      </c>
      <c r="L276">
        <f t="shared" si="79"/>
        <v>365</v>
      </c>
      <c r="M276">
        <f t="shared" si="81"/>
        <v>31</v>
      </c>
      <c r="N276">
        <f t="shared" si="86"/>
        <v>29</v>
      </c>
      <c r="O276">
        <f t="shared" si="87"/>
        <v>2</v>
      </c>
      <c r="P276" s="16">
        <f t="shared" si="75"/>
        <v>0</v>
      </c>
      <c r="Q276">
        <f t="shared" si="76"/>
        <v>0</v>
      </c>
      <c r="R276" s="8">
        <f t="shared" si="77"/>
        <v>0</v>
      </c>
      <c r="S276" s="8">
        <f t="shared" si="78"/>
        <v>0</v>
      </c>
    </row>
    <row r="277" spans="1:19" ht="13.5" thickBot="1" x14ac:dyDescent="0.25">
      <c r="A277" s="3">
        <f t="shared" si="80"/>
        <v>265</v>
      </c>
      <c r="B277" s="7">
        <f t="shared" si="82"/>
        <v>47728</v>
      </c>
      <c r="C277" s="27">
        <v>2</v>
      </c>
      <c r="D277" s="9">
        <f t="shared" si="71"/>
        <v>0</v>
      </c>
      <c r="E277" s="9">
        <f t="shared" si="72"/>
        <v>0</v>
      </c>
      <c r="F277" s="9">
        <f t="shared" si="73"/>
        <v>0</v>
      </c>
      <c r="G277" s="9">
        <f t="shared" si="74"/>
        <v>0</v>
      </c>
      <c r="H277" s="28"/>
      <c r="I277">
        <f t="shared" si="83"/>
        <v>2</v>
      </c>
      <c r="J277">
        <f t="shared" si="84"/>
        <v>9</v>
      </c>
      <c r="K277">
        <f t="shared" si="85"/>
        <v>2030</v>
      </c>
      <c r="L277">
        <f t="shared" si="79"/>
        <v>365</v>
      </c>
      <c r="M277">
        <f t="shared" si="81"/>
        <v>30</v>
      </c>
      <c r="N277">
        <f t="shared" si="86"/>
        <v>29</v>
      </c>
      <c r="O277">
        <f t="shared" si="87"/>
        <v>2</v>
      </c>
      <c r="P277" s="16">
        <f t="shared" si="75"/>
        <v>0</v>
      </c>
      <c r="Q277">
        <f t="shared" si="76"/>
        <v>0</v>
      </c>
      <c r="R277" s="8">
        <f t="shared" si="77"/>
        <v>0</v>
      </c>
      <c r="S277" s="8">
        <f t="shared" si="78"/>
        <v>0</v>
      </c>
    </row>
    <row r="278" spans="1:19" ht="13.5" thickBot="1" x14ac:dyDescent="0.25">
      <c r="A278" s="3">
        <f t="shared" si="80"/>
        <v>266</v>
      </c>
      <c r="B278" s="7">
        <f t="shared" si="82"/>
        <v>47758</v>
      </c>
      <c r="C278" s="27">
        <v>2</v>
      </c>
      <c r="D278" s="9">
        <f t="shared" si="71"/>
        <v>0</v>
      </c>
      <c r="E278" s="9">
        <f t="shared" si="72"/>
        <v>0</v>
      </c>
      <c r="F278" s="9">
        <f t="shared" si="73"/>
        <v>0</v>
      </c>
      <c r="G278" s="9">
        <f t="shared" si="74"/>
        <v>0</v>
      </c>
      <c r="H278" s="28"/>
      <c r="I278">
        <f t="shared" si="83"/>
        <v>2</v>
      </c>
      <c r="J278">
        <f t="shared" si="84"/>
        <v>10</v>
      </c>
      <c r="K278">
        <f t="shared" si="85"/>
        <v>2030</v>
      </c>
      <c r="L278">
        <f t="shared" si="79"/>
        <v>365</v>
      </c>
      <c r="M278">
        <f t="shared" si="81"/>
        <v>31</v>
      </c>
      <c r="N278">
        <f t="shared" si="86"/>
        <v>28</v>
      </c>
      <c r="O278">
        <f t="shared" si="87"/>
        <v>2</v>
      </c>
      <c r="P278" s="16">
        <f t="shared" si="75"/>
        <v>0</v>
      </c>
      <c r="Q278">
        <f t="shared" si="76"/>
        <v>0</v>
      </c>
      <c r="R278" s="8">
        <f t="shared" si="77"/>
        <v>0</v>
      </c>
      <c r="S278" s="8">
        <f t="shared" si="78"/>
        <v>0</v>
      </c>
    </row>
    <row r="279" spans="1:19" ht="13.5" thickBot="1" x14ac:dyDescent="0.25">
      <c r="A279" s="3">
        <f t="shared" si="80"/>
        <v>267</v>
      </c>
      <c r="B279" s="7">
        <f t="shared" si="82"/>
        <v>47789</v>
      </c>
      <c r="C279" s="27">
        <v>2</v>
      </c>
      <c r="D279" s="9">
        <f t="shared" si="71"/>
        <v>0</v>
      </c>
      <c r="E279" s="9">
        <f t="shared" si="72"/>
        <v>0</v>
      </c>
      <c r="F279" s="9">
        <f t="shared" si="73"/>
        <v>0</v>
      </c>
      <c r="G279" s="9">
        <f t="shared" si="74"/>
        <v>0</v>
      </c>
      <c r="H279" s="28"/>
      <c r="I279">
        <f t="shared" si="83"/>
        <v>2</v>
      </c>
      <c r="J279">
        <f t="shared" si="84"/>
        <v>11</v>
      </c>
      <c r="K279">
        <f t="shared" si="85"/>
        <v>2030</v>
      </c>
      <c r="L279">
        <f t="shared" si="79"/>
        <v>365</v>
      </c>
      <c r="M279">
        <f t="shared" si="81"/>
        <v>30</v>
      </c>
      <c r="N279">
        <f t="shared" si="86"/>
        <v>29</v>
      </c>
      <c r="O279">
        <f t="shared" si="87"/>
        <v>2</v>
      </c>
      <c r="P279" s="16">
        <f t="shared" si="75"/>
        <v>0</v>
      </c>
      <c r="Q279">
        <f t="shared" si="76"/>
        <v>0</v>
      </c>
      <c r="R279" s="8">
        <f t="shared" si="77"/>
        <v>0</v>
      </c>
      <c r="S279" s="8">
        <f t="shared" si="78"/>
        <v>0</v>
      </c>
    </row>
    <row r="280" spans="1:19" ht="13.5" thickBot="1" x14ac:dyDescent="0.25">
      <c r="A280" s="3">
        <f t="shared" si="80"/>
        <v>268</v>
      </c>
      <c r="B280" s="7">
        <f t="shared" si="82"/>
        <v>47819</v>
      </c>
      <c r="C280" s="27">
        <v>2</v>
      </c>
      <c r="D280" s="9">
        <f t="shared" si="71"/>
        <v>0</v>
      </c>
      <c r="E280" s="9">
        <f t="shared" si="72"/>
        <v>0</v>
      </c>
      <c r="F280" s="9">
        <f t="shared" si="73"/>
        <v>0</v>
      </c>
      <c r="G280" s="9">
        <f t="shared" si="74"/>
        <v>0</v>
      </c>
      <c r="H280" s="28"/>
      <c r="I280">
        <f t="shared" si="83"/>
        <v>2</v>
      </c>
      <c r="J280">
        <f t="shared" si="84"/>
        <v>12</v>
      </c>
      <c r="K280">
        <f t="shared" si="85"/>
        <v>2030</v>
      </c>
      <c r="L280">
        <f t="shared" si="79"/>
        <v>365</v>
      </c>
      <c r="M280">
        <f t="shared" si="81"/>
        <v>31</v>
      </c>
      <c r="N280">
        <f t="shared" si="86"/>
        <v>28</v>
      </c>
      <c r="O280">
        <f t="shared" si="87"/>
        <v>2</v>
      </c>
      <c r="P280" s="16">
        <f t="shared" si="75"/>
        <v>0</v>
      </c>
      <c r="Q280">
        <f t="shared" si="76"/>
        <v>0</v>
      </c>
      <c r="R280" s="8">
        <f t="shared" si="77"/>
        <v>0</v>
      </c>
      <c r="S280" s="8">
        <f t="shared" si="78"/>
        <v>0</v>
      </c>
    </row>
    <row r="281" spans="1:19" ht="13.5" thickBot="1" x14ac:dyDescent="0.25">
      <c r="A281" s="3">
        <f t="shared" si="80"/>
        <v>269</v>
      </c>
      <c r="B281" s="7">
        <f t="shared" si="82"/>
        <v>47850</v>
      </c>
      <c r="C281" s="27">
        <v>2</v>
      </c>
      <c r="D281" s="9">
        <f t="shared" si="71"/>
        <v>0</v>
      </c>
      <c r="E281" s="9">
        <f t="shared" si="72"/>
        <v>0</v>
      </c>
      <c r="F281" s="9">
        <f t="shared" si="73"/>
        <v>0</v>
      </c>
      <c r="G281" s="9">
        <f t="shared" si="74"/>
        <v>0</v>
      </c>
      <c r="H281" s="28"/>
      <c r="I281">
        <f t="shared" si="83"/>
        <v>2</v>
      </c>
      <c r="J281">
        <f t="shared" si="84"/>
        <v>1</v>
      </c>
      <c r="K281">
        <f t="shared" si="85"/>
        <v>2031</v>
      </c>
      <c r="L281">
        <f t="shared" si="79"/>
        <v>365</v>
      </c>
      <c r="M281">
        <f t="shared" si="81"/>
        <v>31</v>
      </c>
      <c r="N281">
        <f t="shared" si="86"/>
        <v>29</v>
      </c>
      <c r="O281">
        <f t="shared" si="87"/>
        <v>2</v>
      </c>
      <c r="P281" s="16">
        <f t="shared" si="75"/>
        <v>0</v>
      </c>
      <c r="Q281">
        <f t="shared" si="76"/>
        <v>0</v>
      </c>
      <c r="R281" s="8">
        <f t="shared" si="77"/>
        <v>0</v>
      </c>
      <c r="S281" s="8">
        <f t="shared" si="78"/>
        <v>0</v>
      </c>
    </row>
    <row r="282" spans="1:19" ht="13.5" thickBot="1" x14ac:dyDescent="0.25">
      <c r="A282" s="3">
        <f t="shared" si="80"/>
        <v>270</v>
      </c>
      <c r="B282" s="7">
        <f t="shared" si="82"/>
        <v>47881</v>
      </c>
      <c r="C282" s="27">
        <v>2</v>
      </c>
      <c r="D282" s="9">
        <f t="shared" si="71"/>
        <v>0</v>
      </c>
      <c r="E282" s="9">
        <f t="shared" si="72"/>
        <v>0</v>
      </c>
      <c r="F282" s="9">
        <f t="shared" si="73"/>
        <v>0</v>
      </c>
      <c r="G282" s="9">
        <f t="shared" si="74"/>
        <v>0</v>
      </c>
      <c r="H282" s="28"/>
      <c r="I282">
        <f t="shared" si="83"/>
        <v>2</v>
      </c>
      <c r="J282">
        <f t="shared" si="84"/>
        <v>2</v>
      </c>
      <c r="K282">
        <f t="shared" si="85"/>
        <v>2031</v>
      </c>
      <c r="L282">
        <f t="shared" si="79"/>
        <v>365</v>
      </c>
      <c r="M282">
        <f t="shared" si="81"/>
        <v>28</v>
      </c>
      <c r="N282">
        <f t="shared" si="86"/>
        <v>29</v>
      </c>
      <c r="O282">
        <f t="shared" si="87"/>
        <v>2</v>
      </c>
      <c r="P282" s="16">
        <f t="shared" si="75"/>
        <v>0</v>
      </c>
      <c r="Q282">
        <f t="shared" si="76"/>
        <v>0</v>
      </c>
      <c r="R282" s="8">
        <f t="shared" si="77"/>
        <v>0</v>
      </c>
      <c r="S282" s="8">
        <f t="shared" si="78"/>
        <v>0</v>
      </c>
    </row>
    <row r="283" spans="1:19" ht="13.5" thickBot="1" x14ac:dyDescent="0.25">
      <c r="A283" s="3">
        <f t="shared" si="80"/>
        <v>271</v>
      </c>
      <c r="B283" s="7">
        <f t="shared" si="82"/>
        <v>47909</v>
      </c>
      <c r="C283" s="27">
        <v>2</v>
      </c>
      <c r="D283" s="9">
        <f t="shared" si="71"/>
        <v>0</v>
      </c>
      <c r="E283" s="9">
        <f t="shared" si="72"/>
        <v>0</v>
      </c>
      <c r="F283" s="9">
        <f t="shared" si="73"/>
        <v>0</v>
      </c>
      <c r="G283" s="9">
        <f t="shared" si="74"/>
        <v>0</v>
      </c>
      <c r="H283" s="28"/>
      <c r="I283">
        <f t="shared" si="83"/>
        <v>2</v>
      </c>
      <c r="J283">
        <f t="shared" si="84"/>
        <v>3</v>
      </c>
      <c r="K283">
        <f t="shared" si="85"/>
        <v>2031</v>
      </c>
      <c r="L283">
        <f t="shared" si="79"/>
        <v>365</v>
      </c>
      <c r="M283">
        <f t="shared" si="81"/>
        <v>31</v>
      </c>
      <c r="N283">
        <f t="shared" si="86"/>
        <v>26</v>
      </c>
      <c r="O283">
        <f t="shared" si="87"/>
        <v>2</v>
      </c>
      <c r="P283" s="16">
        <f t="shared" si="75"/>
        <v>0</v>
      </c>
      <c r="Q283">
        <f t="shared" si="76"/>
        <v>0</v>
      </c>
      <c r="R283" s="8">
        <f t="shared" si="77"/>
        <v>0</v>
      </c>
      <c r="S283" s="8">
        <f t="shared" si="78"/>
        <v>0</v>
      </c>
    </row>
    <row r="284" spans="1:19" ht="13.5" thickBot="1" x14ac:dyDescent="0.25">
      <c r="A284" s="3">
        <f t="shared" si="80"/>
        <v>272</v>
      </c>
      <c r="B284" s="7">
        <f t="shared" si="82"/>
        <v>47940</v>
      </c>
      <c r="C284" s="27">
        <v>2</v>
      </c>
      <c r="D284" s="9">
        <f t="shared" si="71"/>
        <v>0</v>
      </c>
      <c r="E284" s="9">
        <f t="shared" si="72"/>
        <v>0</v>
      </c>
      <c r="F284" s="9">
        <f t="shared" si="73"/>
        <v>0</v>
      </c>
      <c r="G284" s="9">
        <f t="shared" si="74"/>
        <v>0</v>
      </c>
      <c r="H284" s="28"/>
      <c r="I284">
        <f t="shared" si="83"/>
        <v>2</v>
      </c>
      <c r="J284">
        <f t="shared" si="84"/>
        <v>4</v>
      </c>
      <c r="K284">
        <f t="shared" si="85"/>
        <v>2031</v>
      </c>
      <c r="L284">
        <f t="shared" si="79"/>
        <v>365</v>
      </c>
      <c r="M284">
        <f t="shared" si="81"/>
        <v>30</v>
      </c>
      <c r="N284">
        <f t="shared" si="86"/>
        <v>29</v>
      </c>
      <c r="O284">
        <f t="shared" si="87"/>
        <v>2</v>
      </c>
      <c r="P284" s="16">
        <f t="shared" si="75"/>
        <v>0</v>
      </c>
      <c r="Q284">
        <f t="shared" si="76"/>
        <v>0</v>
      </c>
      <c r="R284" s="8">
        <f t="shared" si="77"/>
        <v>0</v>
      </c>
      <c r="S284" s="8">
        <f t="shared" si="78"/>
        <v>0</v>
      </c>
    </row>
    <row r="285" spans="1:19" ht="13.5" thickBot="1" x14ac:dyDescent="0.25">
      <c r="A285" s="3">
        <f t="shared" si="80"/>
        <v>273</v>
      </c>
      <c r="B285" s="7">
        <f t="shared" si="82"/>
        <v>47970</v>
      </c>
      <c r="C285" s="27">
        <v>2</v>
      </c>
      <c r="D285" s="9">
        <f t="shared" si="71"/>
        <v>0</v>
      </c>
      <c r="E285" s="9">
        <f t="shared" si="72"/>
        <v>0</v>
      </c>
      <c r="F285" s="9">
        <f t="shared" si="73"/>
        <v>0</v>
      </c>
      <c r="G285" s="9">
        <f t="shared" si="74"/>
        <v>0</v>
      </c>
      <c r="H285" s="28"/>
      <c r="I285">
        <f t="shared" si="83"/>
        <v>2</v>
      </c>
      <c r="J285">
        <f t="shared" si="84"/>
        <v>5</v>
      </c>
      <c r="K285">
        <f t="shared" si="85"/>
        <v>2031</v>
      </c>
      <c r="L285">
        <f t="shared" si="79"/>
        <v>365</v>
      </c>
      <c r="M285">
        <f t="shared" si="81"/>
        <v>31</v>
      </c>
      <c r="N285">
        <f t="shared" si="86"/>
        <v>28</v>
      </c>
      <c r="O285">
        <f t="shared" si="87"/>
        <v>2</v>
      </c>
      <c r="P285" s="16">
        <f t="shared" si="75"/>
        <v>0</v>
      </c>
      <c r="Q285">
        <f t="shared" si="76"/>
        <v>0</v>
      </c>
      <c r="R285" s="8">
        <f t="shared" si="77"/>
        <v>0</v>
      </c>
      <c r="S285" s="8">
        <f t="shared" si="78"/>
        <v>0</v>
      </c>
    </row>
    <row r="286" spans="1:19" ht="13.5" thickBot="1" x14ac:dyDescent="0.25">
      <c r="A286" s="3">
        <f t="shared" si="80"/>
        <v>274</v>
      </c>
      <c r="B286" s="7">
        <f t="shared" si="82"/>
        <v>48001</v>
      </c>
      <c r="C286" s="27">
        <v>2</v>
      </c>
      <c r="D286" s="9">
        <f t="shared" si="71"/>
        <v>0</v>
      </c>
      <c r="E286" s="9">
        <f t="shared" si="72"/>
        <v>0</v>
      </c>
      <c r="F286" s="9">
        <f t="shared" si="73"/>
        <v>0</v>
      </c>
      <c r="G286" s="9">
        <f t="shared" si="74"/>
        <v>0</v>
      </c>
      <c r="H286" s="28"/>
      <c r="I286">
        <f t="shared" si="83"/>
        <v>2</v>
      </c>
      <c r="J286">
        <f t="shared" si="84"/>
        <v>6</v>
      </c>
      <c r="K286">
        <f t="shared" si="85"/>
        <v>2031</v>
      </c>
      <c r="L286">
        <f t="shared" si="79"/>
        <v>365</v>
      </c>
      <c r="M286">
        <f t="shared" si="81"/>
        <v>30</v>
      </c>
      <c r="N286">
        <f t="shared" si="86"/>
        <v>29</v>
      </c>
      <c r="O286">
        <f t="shared" si="87"/>
        <v>2</v>
      </c>
      <c r="P286" s="16">
        <f t="shared" si="75"/>
        <v>0</v>
      </c>
      <c r="Q286">
        <f t="shared" si="76"/>
        <v>0</v>
      </c>
      <c r="R286" s="8">
        <f t="shared" si="77"/>
        <v>0</v>
      </c>
      <c r="S286" s="8">
        <f t="shared" si="78"/>
        <v>0</v>
      </c>
    </row>
    <row r="287" spans="1:19" ht="13.5" thickBot="1" x14ac:dyDescent="0.25">
      <c r="A287" s="3">
        <f t="shared" si="80"/>
        <v>275</v>
      </c>
      <c r="B287" s="7">
        <f t="shared" si="82"/>
        <v>48031</v>
      </c>
      <c r="C287" s="27">
        <v>2</v>
      </c>
      <c r="D287" s="9">
        <f t="shared" si="71"/>
        <v>0</v>
      </c>
      <c r="E287" s="9">
        <f t="shared" si="72"/>
        <v>0</v>
      </c>
      <c r="F287" s="9">
        <f t="shared" si="73"/>
        <v>0</v>
      </c>
      <c r="G287" s="9">
        <f t="shared" si="74"/>
        <v>0</v>
      </c>
      <c r="H287" s="28"/>
      <c r="I287">
        <f t="shared" si="83"/>
        <v>2</v>
      </c>
      <c r="J287">
        <f t="shared" si="84"/>
        <v>7</v>
      </c>
      <c r="K287">
        <f t="shared" si="85"/>
        <v>2031</v>
      </c>
      <c r="L287">
        <f t="shared" si="79"/>
        <v>365</v>
      </c>
      <c r="M287">
        <f t="shared" si="81"/>
        <v>31</v>
      </c>
      <c r="N287">
        <f t="shared" si="86"/>
        <v>28</v>
      </c>
      <c r="O287">
        <f t="shared" si="87"/>
        <v>2</v>
      </c>
      <c r="P287" s="16">
        <f t="shared" si="75"/>
        <v>0</v>
      </c>
      <c r="Q287">
        <f t="shared" si="76"/>
        <v>0</v>
      </c>
      <c r="R287" s="8">
        <f t="shared" si="77"/>
        <v>0</v>
      </c>
      <c r="S287" s="8">
        <f t="shared" si="78"/>
        <v>0</v>
      </c>
    </row>
    <row r="288" spans="1:19" ht="13.5" thickBot="1" x14ac:dyDescent="0.25">
      <c r="A288" s="3">
        <f t="shared" si="80"/>
        <v>276</v>
      </c>
      <c r="B288" s="7">
        <f t="shared" si="82"/>
        <v>48062</v>
      </c>
      <c r="C288" s="27">
        <v>2</v>
      </c>
      <c r="D288" s="9">
        <f t="shared" si="71"/>
        <v>0</v>
      </c>
      <c r="E288" s="9">
        <f t="shared" si="72"/>
        <v>0</v>
      </c>
      <c r="F288" s="9">
        <f t="shared" si="73"/>
        <v>0</v>
      </c>
      <c r="G288" s="9">
        <f t="shared" si="74"/>
        <v>0</v>
      </c>
      <c r="H288" s="28"/>
      <c r="I288">
        <f t="shared" si="83"/>
        <v>2</v>
      </c>
      <c r="J288">
        <f t="shared" si="84"/>
        <v>8</v>
      </c>
      <c r="K288">
        <f t="shared" si="85"/>
        <v>2031</v>
      </c>
      <c r="L288">
        <f t="shared" si="79"/>
        <v>365</v>
      </c>
      <c r="M288">
        <f t="shared" si="81"/>
        <v>31</v>
      </c>
      <c r="N288">
        <f t="shared" si="86"/>
        <v>29</v>
      </c>
      <c r="O288">
        <f t="shared" si="87"/>
        <v>2</v>
      </c>
      <c r="P288" s="16">
        <f t="shared" si="75"/>
        <v>0</v>
      </c>
      <c r="Q288">
        <f t="shared" si="76"/>
        <v>0</v>
      </c>
      <c r="R288" s="8">
        <f t="shared" si="77"/>
        <v>0</v>
      </c>
      <c r="S288" s="8">
        <f t="shared" si="78"/>
        <v>0</v>
      </c>
    </row>
    <row r="289" spans="1:19" ht="13.5" thickBot="1" x14ac:dyDescent="0.25">
      <c r="A289" s="3">
        <f t="shared" si="80"/>
        <v>277</v>
      </c>
      <c r="B289" s="7">
        <f t="shared" si="82"/>
        <v>48093</v>
      </c>
      <c r="C289" s="27">
        <v>2</v>
      </c>
      <c r="D289" s="9">
        <f t="shared" si="71"/>
        <v>0</v>
      </c>
      <c r="E289" s="9">
        <f t="shared" si="72"/>
        <v>0</v>
      </c>
      <c r="F289" s="9">
        <f t="shared" si="73"/>
        <v>0</v>
      </c>
      <c r="G289" s="9">
        <f t="shared" si="74"/>
        <v>0</v>
      </c>
      <c r="H289" s="28"/>
      <c r="I289">
        <f t="shared" si="83"/>
        <v>2</v>
      </c>
      <c r="J289">
        <f t="shared" si="84"/>
        <v>9</v>
      </c>
      <c r="K289">
        <f t="shared" si="85"/>
        <v>2031</v>
      </c>
      <c r="L289">
        <f t="shared" si="79"/>
        <v>365</v>
      </c>
      <c r="M289">
        <f t="shared" si="81"/>
        <v>30</v>
      </c>
      <c r="N289">
        <f t="shared" si="86"/>
        <v>29</v>
      </c>
      <c r="O289">
        <f t="shared" si="87"/>
        <v>2</v>
      </c>
      <c r="P289" s="16">
        <f t="shared" si="75"/>
        <v>0</v>
      </c>
      <c r="Q289">
        <f t="shared" si="76"/>
        <v>0</v>
      </c>
      <c r="R289" s="8">
        <f t="shared" si="77"/>
        <v>0</v>
      </c>
      <c r="S289" s="8">
        <f t="shared" si="78"/>
        <v>0</v>
      </c>
    </row>
    <row r="290" spans="1:19" ht="13.5" thickBot="1" x14ac:dyDescent="0.25">
      <c r="A290" s="3">
        <f t="shared" si="80"/>
        <v>278</v>
      </c>
      <c r="B290" s="7">
        <f t="shared" si="82"/>
        <v>48123</v>
      </c>
      <c r="C290" s="27">
        <v>2</v>
      </c>
      <c r="D290" s="9">
        <f t="shared" si="71"/>
        <v>0</v>
      </c>
      <c r="E290" s="9">
        <f t="shared" si="72"/>
        <v>0</v>
      </c>
      <c r="F290" s="9">
        <f t="shared" si="73"/>
        <v>0</v>
      </c>
      <c r="G290" s="9">
        <f t="shared" si="74"/>
        <v>0</v>
      </c>
      <c r="H290" s="28"/>
      <c r="I290">
        <f t="shared" si="83"/>
        <v>2</v>
      </c>
      <c r="J290">
        <f t="shared" si="84"/>
        <v>10</v>
      </c>
      <c r="K290">
        <f t="shared" si="85"/>
        <v>2031</v>
      </c>
      <c r="L290">
        <f t="shared" si="79"/>
        <v>365</v>
      </c>
      <c r="M290">
        <f t="shared" si="81"/>
        <v>31</v>
      </c>
      <c r="N290">
        <f t="shared" si="86"/>
        <v>28</v>
      </c>
      <c r="O290">
        <f t="shared" si="87"/>
        <v>2</v>
      </c>
      <c r="P290" s="16">
        <f t="shared" si="75"/>
        <v>0</v>
      </c>
      <c r="Q290">
        <f t="shared" si="76"/>
        <v>0</v>
      </c>
      <c r="R290" s="8">
        <f t="shared" si="77"/>
        <v>0</v>
      </c>
      <c r="S290" s="8">
        <f t="shared" si="78"/>
        <v>0</v>
      </c>
    </row>
    <row r="291" spans="1:19" ht="13.5" thickBot="1" x14ac:dyDescent="0.25">
      <c r="A291" s="3">
        <f t="shared" si="80"/>
        <v>279</v>
      </c>
      <c r="B291" s="7">
        <f t="shared" si="82"/>
        <v>48154</v>
      </c>
      <c r="C291" s="27">
        <v>2</v>
      </c>
      <c r="D291" s="9">
        <f t="shared" si="71"/>
        <v>0</v>
      </c>
      <c r="E291" s="9">
        <f t="shared" si="72"/>
        <v>0</v>
      </c>
      <c r="F291" s="9">
        <f t="shared" si="73"/>
        <v>0</v>
      </c>
      <c r="G291" s="9">
        <f t="shared" si="74"/>
        <v>0</v>
      </c>
      <c r="H291" s="28"/>
      <c r="I291">
        <f t="shared" si="83"/>
        <v>2</v>
      </c>
      <c r="J291">
        <f t="shared" si="84"/>
        <v>11</v>
      </c>
      <c r="K291">
        <f t="shared" si="85"/>
        <v>2031</v>
      </c>
      <c r="L291">
        <f t="shared" si="79"/>
        <v>365</v>
      </c>
      <c r="M291">
        <f t="shared" si="81"/>
        <v>30</v>
      </c>
      <c r="N291">
        <f t="shared" si="86"/>
        <v>29</v>
      </c>
      <c r="O291">
        <f t="shared" si="87"/>
        <v>2</v>
      </c>
      <c r="P291" s="16">
        <f t="shared" si="75"/>
        <v>0</v>
      </c>
      <c r="Q291">
        <f t="shared" si="76"/>
        <v>0</v>
      </c>
      <c r="R291" s="8">
        <f t="shared" si="77"/>
        <v>0</v>
      </c>
      <c r="S291" s="8">
        <f t="shared" si="78"/>
        <v>0</v>
      </c>
    </row>
    <row r="292" spans="1:19" ht="13.5" thickBot="1" x14ac:dyDescent="0.25">
      <c r="A292" s="3">
        <f t="shared" si="80"/>
        <v>280</v>
      </c>
      <c r="B292" s="7">
        <f t="shared" si="82"/>
        <v>48184</v>
      </c>
      <c r="C292" s="27">
        <v>2</v>
      </c>
      <c r="D292" s="9">
        <f t="shared" si="71"/>
        <v>0</v>
      </c>
      <c r="E292" s="9">
        <f t="shared" si="72"/>
        <v>0</v>
      </c>
      <c r="F292" s="9">
        <f t="shared" si="73"/>
        <v>0</v>
      </c>
      <c r="G292" s="9">
        <f t="shared" si="74"/>
        <v>0</v>
      </c>
      <c r="H292" s="28"/>
      <c r="I292">
        <f t="shared" si="83"/>
        <v>2</v>
      </c>
      <c r="J292">
        <f t="shared" si="84"/>
        <v>12</v>
      </c>
      <c r="K292">
        <f t="shared" si="85"/>
        <v>2031</v>
      </c>
      <c r="L292">
        <f t="shared" si="79"/>
        <v>365</v>
      </c>
      <c r="M292">
        <f t="shared" si="81"/>
        <v>31</v>
      </c>
      <c r="N292">
        <f t="shared" si="86"/>
        <v>28</v>
      </c>
      <c r="O292">
        <f t="shared" si="87"/>
        <v>2</v>
      </c>
      <c r="P292" s="16">
        <f t="shared" si="75"/>
        <v>0</v>
      </c>
      <c r="Q292">
        <f t="shared" si="76"/>
        <v>0</v>
      </c>
      <c r="R292" s="8">
        <f t="shared" si="77"/>
        <v>0</v>
      </c>
      <c r="S292" s="8">
        <f t="shared" si="78"/>
        <v>0</v>
      </c>
    </row>
    <row r="293" spans="1:19" ht="13.5" thickBot="1" x14ac:dyDescent="0.25">
      <c r="A293" s="3">
        <f t="shared" si="80"/>
        <v>281</v>
      </c>
      <c r="B293" s="7">
        <f t="shared" si="82"/>
        <v>48215</v>
      </c>
      <c r="C293" s="27">
        <v>2</v>
      </c>
      <c r="D293" s="9">
        <f t="shared" si="71"/>
        <v>0</v>
      </c>
      <c r="E293" s="9">
        <f t="shared" si="72"/>
        <v>0</v>
      </c>
      <c r="F293" s="9">
        <f t="shared" si="73"/>
        <v>0</v>
      </c>
      <c r="G293" s="9">
        <f t="shared" si="74"/>
        <v>0</v>
      </c>
      <c r="H293" s="28"/>
      <c r="I293">
        <f t="shared" si="83"/>
        <v>2</v>
      </c>
      <c r="J293">
        <f t="shared" si="84"/>
        <v>1</v>
      </c>
      <c r="K293">
        <f t="shared" si="85"/>
        <v>2032</v>
      </c>
      <c r="L293">
        <f t="shared" si="79"/>
        <v>365</v>
      </c>
      <c r="M293">
        <f t="shared" si="81"/>
        <v>31</v>
      </c>
      <c r="N293">
        <f t="shared" si="86"/>
        <v>29</v>
      </c>
      <c r="O293">
        <f t="shared" si="87"/>
        <v>2</v>
      </c>
      <c r="P293" s="16">
        <f t="shared" si="75"/>
        <v>0</v>
      </c>
      <c r="Q293">
        <f t="shared" si="76"/>
        <v>0</v>
      </c>
      <c r="R293" s="8">
        <f t="shared" si="77"/>
        <v>0</v>
      </c>
      <c r="S293" s="8">
        <f t="shared" si="78"/>
        <v>0</v>
      </c>
    </row>
    <row r="294" spans="1:19" ht="13.5" thickBot="1" x14ac:dyDescent="0.25">
      <c r="A294" s="3">
        <f t="shared" si="80"/>
        <v>282</v>
      </c>
      <c r="B294" s="7">
        <f t="shared" si="82"/>
        <v>48246</v>
      </c>
      <c r="C294" s="27">
        <v>2</v>
      </c>
      <c r="D294" s="9">
        <f t="shared" si="71"/>
        <v>0</v>
      </c>
      <c r="E294" s="9">
        <f t="shared" si="72"/>
        <v>0</v>
      </c>
      <c r="F294" s="9">
        <f t="shared" si="73"/>
        <v>0</v>
      </c>
      <c r="G294" s="9">
        <f t="shared" si="74"/>
        <v>0</v>
      </c>
      <c r="H294" s="28"/>
      <c r="I294">
        <f t="shared" si="83"/>
        <v>2</v>
      </c>
      <c r="J294">
        <f t="shared" si="84"/>
        <v>2</v>
      </c>
      <c r="K294">
        <f t="shared" si="85"/>
        <v>2032</v>
      </c>
      <c r="L294">
        <f t="shared" si="79"/>
        <v>365</v>
      </c>
      <c r="M294">
        <f t="shared" si="81"/>
        <v>28</v>
      </c>
      <c r="N294">
        <f t="shared" si="86"/>
        <v>29</v>
      </c>
      <c r="O294">
        <f t="shared" si="87"/>
        <v>2</v>
      </c>
      <c r="P294" s="16">
        <f t="shared" si="75"/>
        <v>0</v>
      </c>
      <c r="Q294">
        <f t="shared" si="76"/>
        <v>0</v>
      </c>
      <c r="R294" s="8">
        <f t="shared" si="77"/>
        <v>0</v>
      </c>
      <c r="S294" s="8">
        <f t="shared" si="78"/>
        <v>0</v>
      </c>
    </row>
    <row r="295" spans="1:19" ht="13.5" thickBot="1" x14ac:dyDescent="0.25">
      <c r="A295" s="3">
        <f t="shared" si="80"/>
        <v>283</v>
      </c>
      <c r="B295" s="7">
        <f t="shared" si="82"/>
        <v>48275</v>
      </c>
      <c r="C295" s="27">
        <v>2</v>
      </c>
      <c r="D295" s="9">
        <f t="shared" si="71"/>
        <v>0</v>
      </c>
      <c r="E295" s="9">
        <f t="shared" si="72"/>
        <v>0</v>
      </c>
      <c r="F295" s="9">
        <f t="shared" si="73"/>
        <v>0</v>
      </c>
      <c r="G295" s="9">
        <f t="shared" si="74"/>
        <v>0</v>
      </c>
      <c r="H295" s="28"/>
      <c r="I295">
        <f t="shared" si="83"/>
        <v>2</v>
      </c>
      <c r="J295">
        <f t="shared" si="84"/>
        <v>3</v>
      </c>
      <c r="K295">
        <f t="shared" si="85"/>
        <v>2032</v>
      </c>
      <c r="L295">
        <f t="shared" si="79"/>
        <v>365</v>
      </c>
      <c r="M295">
        <f t="shared" si="81"/>
        <v>31</v>
      </c>
      <c r="N295">
        <f t="shared" si="86"/>
        <v>26</v>
      </c>
      <c r="O295">
        <f t="shared" si="87"/>
        <v>2</v>
      </c>
      <c r="P295" s="16">
        <f t="shared" si="75"/>
        <v>0</v>
      </c>
      <c r="Q295">
        <f t="shared" si="76"/>
        <v>0</v>
      </c>
      <c r="R295" s="8">
        <f t="shared" si="77"/>
        <v>0</v>
      </c>
      <c r="S295" s="8">
        <f t="shared" si="78"/>
        <v>0</v>
      </c>
    </row>
    <row r="296" spans="1:19" ht="13.5" thickBot="1" x14ac:dyDescent="0.25">
      <c r="A296" s="3">
        <f t="shared" si="80"/>
        <v>284</v>
      </c>
      <c r="B296" s="7">
        <f t="shared" si="82"/>
        <v>48306</v>
      </c>
      <c r="C296" s="27">
        <v>2</v>
      </c>
      <c r="D296" s="9">
        <f t="shared" si="71"/>
        <v>0</v>
      </c>
      <c r="E296" s="9">
        <f t="shared" si="72"/>
        <v>0</v>
      </c>
      <c r="F296" s="9">
        <f t="shared" si="73"/>
        <v>0</v>
      </c>
      <c r="G296" s="9">
        <f t="shared" si="74"/>
        <v>0</v>
      </c>
      <c r="H296" s="28"/>
      <c r="I296">
        <f t="shared" si="83"/>
        <v>2</v>
      </c>
      <c r="J296">
        <f t="shared" si="84"/>
        <v>4</v>
      </c>
      <c r="K296">
        <f t="shared" si="85"/>
        <v>2032</v>
      </c>
      <c r="L296">
        <f t="shared" si="79"/>
        <v>365</v>
      </c>
      <c r="M296">
        <f t="shared" si="81"/>
        <v>30</v>
      </c>
      <c r="N296">
        <f t="shared" si="86"/>
        <v>29</v>
      </c>
      <c r="O296">
        <f t="shared" si="87"/>
        <v>2</v>
      </c>
      <c r="P296" s="16">
        <f t="shared" si="75"/>
        <v>0</v>
      </c>
      <c r="Q296">
        <f t="shared" si="76"/>
        <v>0</v>
      </c>
      <c r="R296" s="8">
        <f t="shared" si="77"/>
        <v>0</v>
      </c>
      <c r="S296" s="8">
        <f t="shared" si="78"/>
        <v>0</v>
      </c>
    </row>
    <row r="297" spans="1:19" ht="13.5" thickBot="1" x14ac:dyDescent="0.25">
      <c r="A297" s="3">
        <f t="shared" si="80"/>
        <v>285</v>
      </c>
      <c r="B297" s="7">
        <f t="shared" si="82"/>
        <v>48336</v>
      </c>
      <c r="C297" s="27">
        <v>2</v>
      </c>
      <c r="D297" s="9">
        <f t="shared" si="71"/>
        <v>0</v>
      </c>
      <c r="E297" s="9">
        <f t="shared" si="72"/>
        <v>0</v>
      </c>
      <c r="F297" s="9">
        <f t="shared" si="73"/>
        <v>0</v>
      </c>
      <c r="G297" s="9">
        <f t="shared" si="74"/>
        <v>0</v>
      </c>
      <c r="H297" s="28"/>
      <c r="I297">
        <f t="shared" si="83"/>
        <v>2</v>
      </c>
      <c r="J297">
        <f t="shared" si="84"/>
        <v>5</v>
      </c>
      <c r="K297">
        <f t="shared" si="85"/>
        <v>2032</v>
      </c>
      <c r="L297">
        <f t="shared" si="79"/>
        <v>365</v>
      </c>
      <c r="M297">
        <f t="shared" si="81"/>
        <v>31</v>
      </c>
      <c r="N297">
        <f t="shared" si="86"/>
        <v>28</v>
      </c>
      <c r="O297">
        <f t="shared" si="87"/>
        <v>2</v>
      </c>
      <c r="P297" s="16">
        <f t="shared" si="75"/>
        <v>0</v>
      </c>
      <c r="Q297">
        <f t="shared" si="76"/>
        <v>0</v>
      </c>
      <c r="R297" s="8">
        <f t="shared" si="77"/>
        <v>0</v>
      </c>
      <c r="S297" s="8">
        <f t="shared" si="78"/>
        <v>0</v>
      </c>
    </row>
    <row r="298" spans="1:19" ht="13.5" thickBot="1" x14ac:dyDescent="0.25">
      <c r="A298" s="3">
        <f t="shared" si="80"/>
        <v>286</v>
      </c>
      <c r="B298" s="7">
        <f t="shared" si="82"/>
        <v>48367</v>
      </c>
      <c r="C298" s="27">
        <v>2</v>
      </c>
      <c r="D298" s="9">
        <f t="shared" si="71"/>
        <v>0</v>
      </c>
      <c r="E298" s="9">
        <f t="shared" si="72"/>
        <v>0</v>
      </c>
      <c r="F298" s="9">
        <f t="shared" si="73"/>
        <v>0</v>
      </c>
      <c r="G298" s="9">
        <f t="shared" si="74"/>
        <v>0</v>
      </c>
      <c r="H298" s="28"/>
      <c r="I298">
        <f t="shared" si="83"/>
        <v>2</v>
      </c>
      <c r="J298">
        <f t="shared" si="84"/>
        <v>6</v>
      </c>
      <c r="K298">
        <f t="shared" si="85"/>
        <v>2032</v>
      </c>
      <c r="L298">
        <f t="shared" si="79"/>
        <v>365</v>
      </c>
      <c r="M298">
        <f t="shared" si="81"/>
        <v>30</v>
      </c>
      <c r="N298">
        <f t="shared" si="86"/>
        <v>29</v>
      </c>
      <c r="O298">
        <f t="shared" si="87"/>
        <v>2</v>
      </c>
      <c r="P298" s="16">
        <f t="shared" si="75"/>
        <v>0</v>
      </c>
      <c r="Q298">
        <f t="shared" si="76"/>
        <v>0</v>
      </c>
      <c r="R298" s="8">
        <f t="shared" si="77"/>
        <v>0</v>
      </c>
      <c r="S298" s="8">
        <f t="shared" si="78"/>
        <v>0</v>
      </c>
    </row>
    <row r="299" spans="1:19" ht="13.5" thickBot="1" x14ac:dyDescent="0.25">
      <c r="A299" s="3">
        <f t="shared" si="80"/>
        <v>287</v>
      </c>
      <c r="B299" s="7">
        <f t="shared" si="82"/>
        <v>48397</v>
      </c>
      <c r="C299" s="27">
        <v>2</v>
      </c>
      <c r="D299" s="9">
        <f t="shared" si="71"/>
        <v>0</v>
      </c>
      <c r="E299" s="9">
        <f t="shared" si="72"/>
        <v>0</v>
      </c>
      <c r="F299" s="9">
        <f t="shared" si="73"/>
        <v>0</v>
      </c>
      <c r="G299" s="9">
        <f t="shared" si="74"/>
        <v>0</v>
      </c>
      <c r="H299" s="28"/>
      <c r="I299">
        <f t="shared" si="83"/>
        <v>2</v>
      </c>
      <c r="J299">
        <f t="shared" si="84"/>
        <v>7</v>
      </c>
      <c r="K299">
        <f t="shared" si="85"/>
        <v>2032</v>
      </c>
      <c r="L299">
        <f t="shared" si="79"/>
        <v>365</v>
      </c>
      <c r="M299">
        <f t="shared" si="81"/>
        <v>31</v>
      </c>
      <c r="N299">
        <f t="shared" si="86"/>
        <v>28</v>
      </c>
      <c r="O299">
        <f t="shared" si="87"/>
        <v>2</v>
      </c>
      <c r="P299" s="16">
        <f t="shared" si="75"/>
        <v>0</v>
      </c>
      <c r="Q299">
        <f t="shared" si="76"/>
        <v>0</v>
      </c>
      <c r="R299" s="8">
        <f t="shared" si="77"/>
        <v>0</v>
      </c>
      <c r="S299" s="8">
        <f t="shared" si="78"/>
        <v>0</v>
      </c>
    </row>
    <row r="300" spans="1:19" ht="13.5" thickBot="1" x14ac:dyDescent="0.25">
      <c r="A300" s="3">
        <f t="shared" si="80"/>
        <v>288</v>
      </c>
      <c r="B300" s="7">
        <f t="shared" si="82"/>
        <v>48428</v>
      </c>
      <c r="C300" s="27">
        <v>2</v>
      </c>
      <c r="D300" s="9">
        <f t="shared" si="71"/>
        <v>0</v>
      </c>
      <c r="E300" s="9">
        <f t="shared" si="72"/>
        <v>0</v>
      </c>
      <c r="F300" s="9">
        <f t="shared" si="73"/>
        <v>0</v>
      </c>
      <c r="G300" s="9">
        <f t="shared" si="74"/>
        <v>0</v>
      </c>
      <c r="H300" s="28"/>
      <c r="I300">
        <f t="shared" si="83"/>
        <v>2</v>
      </c>
      <c r="J300">
        <f t="shared" si="84"/>
        <v>8</v>
      </c>
      <c r="K300">
        <f t="shared" si="85"/>
        <v>2032</v>
      </c>
      <c r="L300">
        <f t="shared" si="79"/>
        <v>365</v>
      </c>
      <c r="M300">
        <f t="shared" si="81"/>
        <v>31</v>
      </c>
      <c r="N300">
        <f t="shared" si="86"/>
        <v>29</v>
      </c>
      <c r="O300">
        <f t="shared" si="87"/>
        <v>2</v>
      </c>
      <c r="P300" s="16">
        <f t="shared" si="75"/>
        <v>0</v>
      </c>
      <c r="Q300">
        <f t="shared" si="76"/>
        <v>0</v>
      </c>
      <c r="R300" s="8">
        <f t="shared" si="77"/>
        <v>0</v>
      </c>
      <c r="S300" s="8">
        <f t="shared" si="78"/>
        <v>0</v>
      </c>
    </row>
    <row r="301" spans="1:19" ht="13.5" thickBot="1" x14ac:dyDescent="0.25">
      <c r="A301" s="3">
        <f t="shared" si="80"/>
        <v>289</v>
      </c>
      <c r="B301" s="7">
        <f t="shared" si="82"/>
        <v>48459</v>
      </c>
      <c r="C301" s="27">
        <v>2</v>
      </c>
      <c r="D301" s="9">
        <f t="shared" si="71"/>
        <v>0</v>
      </c>
      <c r="E301" s="9">
        <f t="shared" si="72"/>
        <v>0</v>
      </c>
      <c r="F301" s="9">
        <f t="shared" si="73"/>
        <v>0</v>
      </c>
      <c r="G301" s="9">
        <f t="shared" si="74"/>
        <v>0</v>
      </c>
      <c r="H301" s="28"/>
      <c r="I301">
        <f t="shared" si="83"/>
        <v>2</v>
      </c>
      <c r="J301">
        <f t="shared" si="84"/>
        <v>9</v>
      </c>
      <c r="K301">
        <f t="shared" si="85"/>
        <v>2032</v>
      </c>
      <c r="L301">
        <f t="shared" si="79"/>
        <v>365</v>
      </c>
      <c r="M301">
        <f t="shared" si="81"/>
        <v>30</v>
      </c>
      <c r="N301">
        <f t="shared" si="86"/>
        <v>29</v>
      </c>
      <c r="O301">
        <f t="shared" si="87"/>
        <v>2</v>
      </c>
      <c r="P301" s="16">
        <f t="shared" si="75"/>
        <v>0</v>
      </c>
      <c r="Q301">
        <f t="shared" si="76"/>
        <v>0</v>
      </c>
      <c r="R301" s="8">
        <f t="shared" si="77"/>
        <v>0</v>
      </c>
      <c r="S301" s="8">
        <f t="shared" si="78"/>
        <v>0</v>
      </c>
    </row>
    <row r="302" spans="1:19" ht="13.5" thickBot="1" x14ac:dyDescent="0.25">
      <c r="A302" s="3">
        <f t="shared" si="80"/>
        <v>290</v>
      </c>
      <c r="B302" s="7">
        <f t="shared" si="82"/>
        <v>48489</v>
      </c>
      <c r="C302" s="27">
        <v>2</v>
      </c>
      <c r="D302" s="9">
        <f t="shared" si="71"/>
        <v>0</v>
      </c>
      <c r="E302" s="9">
        <f t="shared" si="72"/>
        <v>0</v>
      </c>
      <c r="F302" s="9">
        <f t="shared" si="73"/>
        <v>0</v>
      </c>
      <c r="G302" s="9">
        <f t="shared" si="74"/>
        <v>0</v>
      </c>
      <c r="H302" s="28"/>
      <c r="I302">
        <f t="shared" si="83"/>
        <v>2</v>
      </c>
      <c r="J302">
        <f t="shared" si="84"/>
        <v>10</v>
      </c>
      <c r="K302">
        <f t="shared" si="85"/>
        <v>2032</v>
      </c>
      <c r="L302">
        <f t="shared" si="79"/>
        <v>365</v>
      </c>
      <c r="M302">
        <f t="shared" si="81"/>
        <v>31</v>
      </c>
      <c r="N302">
        <f t="shared" si="86"/>
        <v>28</v>
      </c>
      <c r="O302">
        <f t="shared" si="87"/>
        <v>2</v>
      </c>
      <c r="P302" s="16">
        <f t="shared" si="75"/>
        <v>0</v>
      </c>
      <c r="Q302">
        <f t="shared" si="76"/>
        <v>0</v>
      </c>
      <c r="R302" s="8">
        <f t="shared" si="77"/>
        <v>0</v>
      </c>
      <c r="S302" s="8">
        <f t="shared" si="78"/>
        <v>0</v>
      </c>
    </row>
    <row r="303" spans="1:19" ht="13.5" thickBot="1" x14ac:dyDescent="0.25">
      <c r="A303" s="3">
        <f t="shared" si="80"/>
        <v>291</v>
      </c>
      <c r="B303" s="7">
        <f t="shared" si="82"/>
        <v>48520</v>
      </c>
      <c r="C303" s="27">
        <v>2</v>
      </c>
      <c r="D303" s="9">
        <f t="shared" si="71"/>
        <v>0</v>
      </c>
      <c r="E303" s="9">
        <f t="shared" si="72"/>
        <v>0</v>
      </c>
      <c r="F303" s="9">
        <f t="shared" si="73"/>
        <v>0</v>
      </c>
      <c r="G303" s="9">
        <f t="shared" si="74"/>
        <v>0</v>
      </c>
      <c r="H303" s="28"/>
      <c r="I303">
        <f t="shared" si="83"/>
        <v>2</v>
      </c>
      <c r="J303">
        <f t="shared" si="84"/>
        <v>11</v>
      </c>
      <c r="K303">
        <f t="shared" si="85"/>
        <v>2032</v>
      </c>
      <c r="L303">
        <f t="shared" si="79"/>
        <v>365</v>
      </c>
      <c r="M303">
        <f t="shared" si="81"/>
        <v>30</v>
      </c>
      <c r="N303">
        <f t="shared" si="86"/>
        <v>29</v>
      </c>
      <c r="O303">
        <f t="shared" si="87"/>
        <v>2</v>
      </c>
      <c r="P303" s="16">
        <f t="shared" si="75"/>
        <v>0</v>
      </c>
      <c r="Q303">
        <f t="shared" si="76"/>
        <v>0</v>
      </c>
      <c r="R303" s="8">
        <f t="shared" si="77"/>
        <v>0</v>
      </c>
      <c r="S303" s="8">
        <f t="shared" si="78"/>
        <v>0</v>
      </c>
    </row>
    <row r="304" spans="1:19" ht="13.5" thickBot="1" x14ac:dyDescent="0.25">
      <c r="A304" s="3">
        <f t="shared" si="80"/>
        <v>292</v>
      </c>
      <c r="B304" s="7">
        <f t="shared" si="82"/>
        <v>48550</v>
      </c>
      <c r="C304" s="27">
        <v>2</v>
      </c>
      <c r="D304" s="9">
        <f t="shared" si="71"/>
        <v>0</v>
      </c>
      <c r="E304" s="9">
        <f t="shared" si="72"/>
        <v>0</v>
      </c>
      <c r="F304" s="9">
        <f t="shared" si="73"/>
        <v>0</v>
      </c>
      <c r="G304" s="9">
        <f t="shared" si="74"/>
        <v>0</v>
      </c>
      <c r="H304" s="28"/>
      <c r="I304">
        <f t="shared" si="83"/>
        <v>2</v>
      </c>
      <c r="J304">
        <f t="shared" si="84"/>
        <v>12</v>
      </c>
      <c r="K304">
        <f t="shared" si="85"/>
        <v>2032</v>
      </c>
      <c r="L304">
        <f t="shared" si="79"/>
        <v>365</v>
      </c>
      <c r="M304">
        <f t="shared" si="81"/>
        <v>31</v>
      </c>
      <c r="N304">
        <f t="shared" si="86"/>
        <v>28</v>
      </c>
      <c r="O304">
        <f t="shared" si="87"/>
        <v>2</v>
      </c>
      <c r="P304" s="16">
        <f t="shared" si="75"/>
        <v>0</v>
      </c>
      <c r="Q304">
        <f t="shared" si="76"/>
        <v>0</v>
      </c>
      <c r="R304" s="8">
        <f t="shared" si="77"/>
        <v>0</v>
      </c>
      <c r="S304" s="8">
        <f t="shared" si="78"/>
        <v>0</v>
      </c>
    </row>
    <row r="305" spans="1:19" ht="13.5" thickBot="1" x14ac:dyDescent="0.25">
      <c r="A305" s="3">
        <f t="shared" si="80"/>
        <v>293</v>
      </c>
      <c r="B305" s="7">
        <f t="shared" si="82"/>
        <v>48581</v>
      </c>
      <c r="C305" s="27">
        <v>2</v>
      </c>
      <c r="D305" s="9">
        <f t="shared" si="71"/>
        <v>0</v>
      </c>
      <c r="E305" s="9">
        <f t="shared" si="72"/>
        <v>0</v>
      </c>
      <c r="F305" s="9">
        <f t="shared" si="73"/>
        <v>0</v>
      </c>
      <c r="G305" s="9">
        <f t="shared" si="74"/>
        <v>0</v>
      </c>
      <c r="H305" s="28"/>
      <c r="I305">
        <f t="shared" si="83"/>
        <v>2</v>
      </c>
      <c r="J305">
        <f t="shared" si="84"/>
        <v>1</v>
      </c>
      <c r="K305">
        <f t="shared" si="85"/>
        <v>2033</v>
      </c>
      <c r="L305">
        <f t="shared" si="79"/>
        <v>365</v>
      </c>
      <c r="M305">
        <f t="shared" si="81"/>
        <v>31</v>
      </c>
      <c r="N305">
        <f t="shared" si="86"/>
        <v>29</v>
      </c>
      <c r="O305">
        <f t="shared" si="87"/>
        <v>2</v>
      </c>
      <c r="P305" s="16">
        <f t="shared" si="75"/>
        <v>0</v>
      </c>
      <c r="Q305">
        <f t="shared" si="76"/>
        <v>0</v>
      </c>
      <c r="R305" s="8">
        <f t="shared" si="77"/>
        <v>0</v>
      </c>
      <c r="S305" s="8">
        <f t="shared" si="78"/>
        <v>0</v>
      </c>
    </row>
    <row r="306" spans="1:19" ht="13.5" thickBot="1" x14ac:dyDescent="0.25">
      <c r="A306" s="3">
        <f t="shared" si="80"/>
        <v>294</v>
      </c>
      <c r="B306" s="7">
        <f t="shared" si="82"/>
        <v>48612</v>
      </c>
      <c r="C306" s="27">
        <v>2</v>
      </c>
      <c r="D306" s="9">
        <f t="shared" si="71"/>
        <v>0</v>
      </c>
      <c r="E306" s="9">
        <f t="shared" si="72"/>
        <v>0</v>
      </c>
      <c r="F306" s="9">
        <f t="shared" si="73"/>
        <v>0</v>
      </c>
      <c r="G306" s="9">
        <f t="shared" si="74"/>
        <v>0</v>
      </c>
      <c r="H306" s="28"/>
      <c r="I306">
        <f t="shared" si="83"/>
        <v>2</v>
      </c>
      <c r="J306">
        <f t="shared" si="84"/>
        <v>2</v>
      </c>
      <c r="K306">
        <f t="shared" si="85"/>
        <v>2033</v>
      </c>
      <c r="L306">
        <f t="shared" si="79"/>
        <v>365</v>
      </c>
      <c r="M306">
        <f t="shared" si="81"/>
        <v>28</v>
      </c>
      <c r="N306">
        <f t="shared" si="86"/>
        <v>29</v>
      </c>
      <c r="O306">
        <f t="shared" si="87"/>
        <v>2</v>
      </c>
      <c r="P306" s="16">
        <f t="shared" si="75"/>
        <v>0</v>
      </c>
      <c r="Q306">
        <f t="shared" si="76"/>
        <v>0</v>
      </c>
      <c r="R306" s="8">
        <f t="shared" si="77"/>
        <v>0</v>
      </c>
      <c r="S306" s="8">
        <f t="shared" si="78"/>
        <v>0</v>
      </c>
    </row>
    <row r="307" spans="1:19" ht="13.5" thickBot="1" x14ac:dyDescent="0.25">
      <c r="A307" s="3">
        <f t="shared" si="80"/>
        <v>295</v>
      </c>
      <c r="B307" s="7">
        <f t="shared" si="82"/>
        <v>48640</v>
      </c>
      <c r="C307" s="27">
        <v>2</v>
      </c>
      <c r="D307" s="9">
        <f t="shared" si="71"/>
        <v>0</v>
      </c>
      <c r="E307" s="9">
        <f t="shared" si="72"/>
        <v>0</v>
      </c>
      <c r="F307" s="9">
        <f t="shared" si="73"/>
        <v>0</v>
      </c>
      <c r="G307" s="9">
        <f t="shared" si="74"/>
        <v>0</v>
      </c>
      <c r="H307" s="28"/>
      <c r="I307">
        <f t="shared" si="83"/>
        <v>2</v>
      </c>
      <c r="J307">
        <f t="shared" si="84"/>
        <v>3</v>
      </c>
      <c r="K307">
        <f t="shared" si="85"/>
        <v>2033</v>
      </c>
      <c r="L307">
        <f t="shared" si="79"/>
        <v>365</v>
      </c>
      <c r="M307">
        <f t="shared" si="81"/>
        <v>31</v>
      </c>
      <c r="N307">
        <f t="shared" si="86"/>
        <v>26</v>
      </c>
      <c r="O307">
        <f t="shared" si="87"/>
        <v>2</v>
      </c>
      <c r="P307" s="16">
        <f t="shared" si="75"/>
        <v>0</v>
      </c>
      <c r="Q307">
        <f t="shared" si="76"/>
        <v>0</v>
      </c>
      <c r="R307" s="8">
        <f t="shared" si="77"/>
        <v>0</v>
      </c>
      <c r="S307" s="8">
        <f t="shared" si="78"/>
        <v>0</v>
      </c>
    </row>
    <row r="308" spans="1:19" ht="13.5" thickBot="1" x14ac:dyDescent="0.25">
      <c r="A308" s="3">
        <f t="shared" si="80"/>
        <v>296</v>
      </c>
      <c r="B308" s="7">
        <f t="shared" si="82"/>
        <v>48671</v>
      </c>
      <c r="C308" s="27">
        <v>2</v>
      </c>
      <c r="D308" s="9">
        <f t="shared" si="71"/>
        <v>0</v>
      </c>
      <c r="E308" s="9">
        <f t="shared" si="72"/>
        <v>0</v>
      </c>
      <c r="F308" s="9">
        <f t="shared" si="73"/>
        <v>0</v>
      </c>
      <c r="G308" s="9">
        <f t="shared" si="74"/>
        <v>0</v>
      </c>
      <c r="H308" s="28"/>
      <c r="I308">
        <f t="shared" si="83"/>
        <v>2</v>
      </c>
      <c r="J308">
        <f t="shared" si="84"/>
        <v>4</v>
      </c>
      <c r="K308">
        <f t="shared" si="85"/>
        <v>2033</v>
      </c>
      <c r="L308">
        <f t="shared" si="79"/>
        <v>365</v>
      </c>
      <c r="M308">
        <f t="shared" si="81"/>
        <v>30</v>
      </c>
      <c r="N308">
        <f t="shared" si="86"/>
        <v>29</v>
      </c>
      <c r="O308">
        <f t="shared" si="87"/>
        <v>2</v>
      </c>
      <c r="P308" s="16">
        <f t="shared" si="75"/>
        <v>0</v>
      </c>
      <c r="Q308">
        <f t="shared" si="76"/>
        <v>0</v>
      </c>
      <c r="R308" s="8">
        <f t="shared" si="77"/>
        <v>0</v>
      </c>
      <c r="S308" s="8">
        <f t="shared" si="78"/>
        <v>0</v>
      </c>
    </row>
    <row r="309" spans="1:19" ht="13.5" thickBot="1" x14ac:dyDescent="0.25">
      <c r="A309" s="3">
        <f t="shared" si="80"/>
        <v>297</v>
      </c>
      <c r="B309" s="7">
        <f t="shared" si="82"/>
        <v>48701</v>
      </c>
      <c r="C309" s="27">
        <v>2</v>
      </c>
      <c r="D309" s="9">
        <f t="shared" si="71"/>
        <v>0</v>
      </c>
      <c r="E309" s="9">
        <f t="shared" si="72"/>
        <v>0</v>
      </c>
      <c r="F309" s="9">
        <f t="shared" si="73"/>
        <v>0</v>
      </c>
      <c r="G309" s="9">
        <f t="shared" si="74"/>
        <v>0</v>
      </c>
      <c r="H309" s="28"/>
      <c r="I309">
        <f t="shared" si="83"/>
        <v>2</v>
      </c>
      <c r="J309">
        <f t="shared" si="84"/>
        <v>5</v>
      </c>
      <c r="K309">
        <f t="shared" si="85"/>
        <v>2033</v>
      </c>
      <c r="L309">
        <f t="shared" si="79"/>
        <v>365</v>
      </c>
      <c r="M309">
        <f t="shared" si="81"/>
        <v>31</v>
      </c>
      <c r="N309">
        <f t="shared" si="86"/>
        <v>28</v>
      </c>
      <c r="O309">
        <f t="shared" si="87"/>
        <v>2</v>
      </c>
      <c r="P309" s="16">
        <f t="shared" si="75"/>
        <v>0</v>
      </c>
      <c r="Q309">
        <f t="shared" si="76"/>
        <v>0</v>
      </c>
      <c r="R309" s="8">
        <f t="shared" si="77"/>
        <v>0</v>
      </c>
      <c r="S309" s="8">
        <f t="shared" si="78"/>
        <v>0</v>
      </c>
    </row>
    <row r="310" spans="1:19" ht="13.5" thickBot="1" x14ac:dyDescent="0.25">
      <c r="A310" s="3">
        <f t="shared" si="80"/>
        <v>298</v>
      </c>
      <c r="B310" s="7">
        <f t="shared" si="82"/>
        <v>48732</v>
      </c>
      <c r="C310" s="27">
        <v>2</v>
      </c>
      <c r="D310" s="9">
        <f t="shared" si="71"/>
        <v>0</v>
      </c>
      <c r="E310" s="9">
        <f t="shared" si="72"/>
        <v>0</v>
      </c>
      <c r="F310" s="9">
        <f t="shared" si="73"/>
        <v>0</v>
      </c>
      <c r="G310" s="9">
        <f t="shared" si="74"/>
        <v>0</v>
      </c>
      <c r="H310" s="28"/>
      <c r="I310">
        <f t="shared" si="83"/>
        <v>2</v>
      </c>
      <c r="J310">
        <f t="shared" si="84"/>
        <v>6</v>
      </c>
      <c r="K310">
        <f t="shared" si="85"/>
        <v>2033</v>
      </c>
      <c r="L310">
        <f t="shared" si="79"/>
        <v>365</v>
      </c>
      <c r="M310">
        <f t="shared" si="81"/>
        <v>30</v>
      </c>
      <c r="N310">
        <f t="shared" si="86"/>
        <v>29</v>
      </c>
      <c r="O310">
        <f t="shared" si="87"/>
        <v>2</v>
      </c>
      <c r="P310" s="16">
        <f t="shared" si="75"/>
        <v>0</v>
      </c>
      <c r="Q310">
        <f t="shared" si="76"/>
        <v>0</v>
      </c>
      <c r="R310" s="8">
        <f t="shared" si="77"/>
        <v>0</v>
      </c>
      <c r="S310" s="8">
        <f t="shared" si="78"/>
        <v>0</v>
      </c>
    </row>
    <row r="311" spans="1:19" ht="13.5" thickBot="1" x14ac:dyDescent="0.25">
      <c r="A311" s="3">
        <f t="shared" si="80"/>
        <v>299</v>
      </c>
      <c r="B311" s="7">
        <f t="shared" si="82"/>
        <v>48762</v>
      </c>
      <c r="C311" s="27">
        <v>2</v>
      </c>
      <c r="D311" s="9">
        <f t="shared" si="71"/>
        <v>0</v>
      </c>
      <c r="E311" s="9">
        <f t="shared" si="72"/>
        <v>0</v>
      </c>
      <c r="F311" s="9">
        <f t="shared" si="73"/>
        <v>0</v>
      </c>
      <c r="G311" s="9">
        <f t="shared" si="74"/>
        <v>0</v>
      </c>
      <c r="H311" s="28"/>
      <c r="I311">
        <f t="shared" si="83"/>
        <v>2</v>
      </c>
      <c r="J311">
        <f t="shared" si="84"/>
        <v>7</v>
      </c>
      <c r="K311">
        <f t="shared" si="85"/>
        <v>2033</v>
      </c>
      <c r="L311">
        <f t="shared" si="79"/>
        <v>365</v>
      </c>
      <c r="M311">
        <f t="shared" si="81"/>
        <v>31</v>
      </c>
      <c r="N311">
        <f t="shared" si="86"/>
        <v>28</v>
      </c>
      <c r="O311">
        <f t="shared" si="87"/>
        <v>2</v>
      </c>
      <c r="P311" s="16">
        <f t="shared" si="75"/>
        <v>0</v>
      </c>
      <c r="Q311">
        <f t="shared" si="76"/>
        <v>0</v>
      </c>
      <c r="R311" s="8">
        <f t="shared" si="77"/>
        <v>0</v>
      </c>
      <c r="S311" s="8">
        <f t="shared" si="78"/>
        <v>0</v>
      </c>
    </row>
    <row r="312" spans="1:19" ht="13.5" thickBot="1" x14ac:dyDescent="0.25">
      <c r="A312" s="3">
        <f t="shared" si="80"/>
        <v>300</v>
      </c>
      <c r="B312" s="7">
        <f t="shared" si="82"/>
        <v>48793</v>
      </c>
      <c r="C312" s="27">
        <v>2</v>
      </c>
      <c r="D312" s="9">
        <f t="shared" si="71"/>
        <v>0</v>
      </c>
      <c r="E312" s="9">
        <f t="shared" si="72"/>
        <v>0</v>
      </c>
      <c r="F312" s="9">
        <f t="shared" si="73"/>
        <v>0</v>
      </c>
      <c r="G312" s="9">
        <f t="shared" si="74"/>
        <v>0</v>
      </c>
      <c r="H312" s="28"/>
      <c r="I312">
        <f t="shared" si="83"/>
        <v>2</v>
      </c>
      <c r="J312">
        <f t="shared" si="84"/>
        <v>8</v>
      </c>
      <c r="K312">
        <f t="shared" si="85"/>
        <v>2033</v>
      </c>
      <c r="L312">
        <f t="shared" si="79"/>
        <v>365</v>
      </c>
      <c r="M312">
        <f t="shared" si="81"/>
        <v>31</v>
      </c>
      <c r="N312">
        <f t="shared" si="86"/>
        <v>29</v>
      </c>
      <c r="O312">
        <f t="shared" si="87"/>
        <v>2</v>
      </c>
      <c r="P312" s="16">
        <f t="shared" si="75"/>
        <v>0</v>
      </c>
      <c r="Q312">
        <f t="shared" si="76"/>
        <v>0</v>
      </c>
      <c r="R312" s="8">
        <f t="shared" si="77"/>
        <v>0</v>
      </c>
      <c r="S312" s="8">
        <f t="shared" si="78"/>
        <v>0</v>
      </c>
    </row>
    <row r="313" spans="1:19" ht="13.5" thickBot="1" x14ac:dyDescent="0.25">
      <c r="A313" s="3">
        <f t="shared" si="80"/>
        <v>301</v>
      </c>
      <c r="B313" s="7">
        <f t="shared" si="82"/>
        <v>48824</v>
      </c>
      <c r="C313" s="27">
        <v>2</v>
      </c>
      <c r="D313" s="9">
        <f t="shared" si="71"/>
        <v>0</v>
      </c>
      <c r="E313" s="9">
        <f t="shared" si="72"/>
        <v>0</v>
      </c>
      <c r="F313" s="9">
        <f t="shared" si="73"/>
        <v>0</v>
      </c>
      <c r="G313" s="9">
        <f t="shared" si="74"/>
        <v>0</v>
      </c>
      <c r="H313" s="28"/>
      <c r="I313">
        <f t="shared" si="83"/>
        <v>2</v>
      </c>
      <c r="J313">
        <f t="shared" si="84"/>
        <v>9</v>
      </c>
      <c r="K313">
        <f t="shared" si="85"/>
        <v>2033</v>
      </c>
      <c r="L313">
        <f t="shared" si="79"/>
        <v>365</v>
      </c>
      <c r="M313">
        <f t="shared" si="81"/>
        <v>30</v>
      </c>
      <c r="N313">
        <f t="shared" si="86"/>
        <v>29</v>
      </c>
      <c r="O313">
        <f t="shared" si="87"/>
        <v>2</v>
      </c>
      <c r="P313" s="16">
        <f t="shared" si="75"/>
        <v>0</v>
      </c>
      <c r="Q313">
        <f t="shared" si="76"/>
        <v>0</v>
      </c>
      <c r="R313" s="8">
        <f t="shared" si="77"/>
        <v>0</v>
      </c>
      <c r="S313" s="8">
        <f t="shared" si="78"/>
        <v>0</v>
      </c>
    </row>
    <row r="314" spans="1:19" ht="13.5" thickBot="1" x14ac:dyDescent="0.25">
      <c r="A314" s="3">
        <f t="shared" si="80"/>
        <v>302</v>
      </c>
      <c r="B314" s="7">
        <f t="shared" si="82"/>
        <v>48854</v>
      </c>
      <c r="C314" s="27">
        <v>2</v>
      </c>
      <c r="D314" s="9">
        <f>ROUND(G313*($D$2/L313)*(N314-P313)+G313*($D$2/L314)*O314+G312*($D$2/L313)*P313,2)</f>
        <v>0</v>
      </c>
      <c r="E314" s="9">
        <f t="shared" ref="E314:E345" si="88">IF(G313+D314&gt;$G$2,F314-D314,G313)</f>
        <v>0</v>
      </c>
      <c r="F314" s="9">
        <f t="shared" ref="F314:F345" si="89">IF(G313+D314&gt;$G$2,$G$2,D314+E314)</f>
        <v>0</v>
      </c>
      <c r="G314" s="9">
        <f>IF(E314&lt;G313,G313-E314,0)</f>
        <v>0</v>
      </c>
      <c r="H314" s="28"/>
      <c r="I314">
        <f t="shared" si="83"/>
        <v>2</v>
      </c>
      <c r="J314">
        <f t="shared" si="84"/>
        <v>10</v>
      </c>
      <c r="K314">
        <f t="shared" si="85"/>
        <v>2033</v>
      </c>
      <c r="L314">
        <f t="shared" si="79"/>
        <v>365</v>
      </c>
      <c r="M314">
        <f t="shared" si="81"/>
        <v>31</v>
      </c>
      <c r="N314">
        <f t="shared" si="86"/>
        <v>28</v>
      </c>
      <c r="O314">
        <f t="shared" si="87"/>
        <v>2</v>
      </c>
      <c r="P314" s="16">
        <f t="shared" si="75"/>
        <v>0</v>
      </c>
      <c r="Q314">
        <f t="shared" si="76"/>
        <v>0</v>
      </c>
      <c r="R314" s="8">
        <f t="shared" si="77"/>
        <v>0</v>
      </c>
      <c r="S314" s="8">
        <f t="shared" si="78"/>
        <v>0</v>
      </c>
    </row>
    <row r="315" spans="1:19" hidden="1" x14ac:dyDescent="0.2">
      <c r="A315" s="3">
        <f t="shared" si="80"/>
        <v>303</v>
      </c>
      <c r="B315" s="7">
        <f t="shared" si="82"/>
        <v>48885</v>
      </c>
      <c r="C315" s="7">
        <f t="shared" ref="C315:C346" si="90">B315</f>
        <v>48885</v>
      </c>
      <c r="D315" s="9">
        <f>ROUND(G314*($D$2/L314)*N315+G314*($D$2/L314)*O315,2)</f>
        <v>0</v>
      </c>
      <c r="E315" s="9">
        <f t="shared" si="88"/>
        <v>0</v>
      </c>
      <c r="F315" s="9">
        <f t="shared" si="89"/>
        <v>0</v>
      </c>
      <c r="G315" s="9">
        <f>IF(E315&lt;G314,G314-E315,0)</f>
        <v>0</v>
      </c>
      <c r="I315">
        <f t="shared" si="83"/>
        <v>2</v>
      </c>
      <c r="J315">
        <f t="shared" si="84"/>
        <v>11</v>
      </c>
      <c r="K315">
        <f t="shared" si="85"/>
        <v>2033</v>
      </c>
      <c r="L315">
        <f t="shared" si="79"/>
        <v>365</v>
      </c>
      <c r="M315">
        <f t="shared" si="81"/>
        <v>30</v>
      </c>
      <c r="N315">
        <f t="shared" si="86"/>
        <v>29</v>
      </c>
      <c r="O315">
        <f t="shared" si="87"/>
        <v>2</v>
      </c>
    </row>
    <row r="316" spans="1:19" hidden="1" x14ac:dyDescent="0.2">
      <c r="A316" s="3">
        <f t="shared" si="80"/>
        <v>304</v>
      </c>
      <c r="B316" s="7">
        <f t="shared" si="82"/>
        <v>48915</v>
      </c>
      <c r="C316" s="7">
        <f t="shared" si="90"/>
        <v>48915</v>
      </c>
      <c r="D316" s="9">
        <f>ROUND(G315*($D$2/L315)*N316+G315*($D$2/L315)*O316,2)</f>
        <v>0</v>
      </c>
      <c r="E316" s="9">
        <f t="shared" si="88"/>
        <v>0</v>
      </c>
      <c r="F316" s="9">
        <f t="shared" si="89"/>
        <v>0</v>
      </c>
      <c r="G316" s="9">
        <f>IF(E316&lt;G315,G315-E316,0)</f>
        <v>0</v>
      </c>
      <c r="I316">
        <f t="shared" si="83"/>
        <v>2</v>
      </c>
      <c r="J316">
        <f t="shared" si="84"/>
        <v>12</v>
      </c>
      <c r="K316">
        <f t="shared" si="85"/>
        <v>2033</v>
      </c>
      <c r="L316">
        <f t="shared" si="79"/>
        <v>365</v>
      </c>
      <c r="M316">
        <f t="shared" si="81"/>
        <v>31</v>
      </c>
      <c r="N316">
        <f t="shared" si="86"/>
        <v>28</v>
      </c>
      <c r="O316">
        <f t="shared" si="87"/>
        <v>2</v>
      </c>
    </row>
    <row r="317" spans="1:19" hidden="1" x14ac:dyDescent="0.2">
      <c r="A317" s="3">
        <f t="shared" si="80"/>
        <v>305</v>
      </c>
      <c r="B317" s="7">
        <f t="shared" si="82"/>
        <v>48946</v>
      </c>
      <c r="C317" s="7">
        <f t="shared" si="90"/>
        <v>48946</v>
      </c>
      <c r="D317" s="9">
        <f>ROUND(G316*($D$2/L316)*N317+G316*($D$2/L316)*O317,2)</f>
        <v>0</v>
      </c>
      <c r="E317" s="9">
        <f t="shared" si="88"/>
        <v>0</v>
      </c>
      <c r="F317" s="9">
        <f t="shared" si="89"/>
        <v>0</v>
      </c>
      <c r="G317" s="9">
        <f>IF(E317&lt;G316,G316-E317,0)</f>
        <v>0</v>
      </c>
      <c r="I317">
        <f t="shared" si="83"/>
        <v>2</v>
      </c>
      <c r="J317">
        <f t="shared" si="84"/>
        <v>1</v>
      </c>
      <c r="K317">
        <f t="shared" si="85"/>
        <v>2034</v>
      </c>
      <c r="L317">
        <f t="shared" si="79"/>
        <v>365</v>
      </c>
      <c r="M317">
        <f t="shared" si="81"/>
        <v>31</v>
      </c>
      <c r="N317">
        <f t="shared" si="86"/>
        <v>29</v>
      </c>
      <c r="O317">
        <f t="shared" si="87"/>
        <v>2</v>
      </c>
    </row>
    <row r="318" spans="1:19" hidden="1" x14ac:dyDescent="0.2">
      <c r="A318" s="3">
        <f t="shared" si="80"/>
        <v>306</v>
      </c>
      <c r="B318" s="7">
        <f t="shared" si="82"/>
        <v>48977</v>
      </c>
      <c r="C318" s="7">
        <f t="shared" si="90"/>
        <v>48977</v>
      </c>
      <c r="D318" s="9">
        <f>ROUND(G317*($D$2/L317)*N318+G317*($D$2/L317)*O318,2)</f>
        <v>0</v>
      </c>
      <c r="E318" s="9">
        <f t="shared" si="88"/>
        <v>0</v>
      </c>
      <c r="F318" s="9">
        <f t="shared" si="89"/>
        <v>0</v>
      </c>
      <c r="G318" s="9">
        <f>IF(E318&lt;G317,G317-E318,0)</f>
        <v>0</v>
      </c>
      <c r="I318">
        <f t="shared" si="83"/>
        <v>2</v>
      </c>
      <c r="J318">
        <f t="shared" si="84"/>
        <v>2</v>
      </c>
      <c r="K318">
        <f t="shared" si="85"/>
        <v>2034</v>
      </c>
      <c r="L318">
        <f t="shared" si="79"/>
        <v>365</v>
      </c>
      <c r="M318">
        <f t="shared" si="81"/>
        <v>28</v>
      </c>
      <c r="N318">
        <f t="shared" si="86"/>
        <v>29</v>
      </c>
      <c r="O318">
        <f t="shared" si="87"/>
        <v>2</v>
      </c>
    </row>
    <row r="319" spans="1:19" hidden="1" x14ac:dyDescent="0.2">
      <c r="A319" s="3">
        <f t="shared" si="80"/>
        <v>307</v>
      </c>
      <c r="B319" s="7">
        <f t="shared" si="82"/>
        <v>49005</v>
      </c>
      <c r="C319" s="7">
        <f t="shared" si="90"/>
        <v>49005</v>
      </c>
      <c r="D319" s="9">
        <f t="shared" ref="D319:D350" si="91">ROUND(G318*($D$2/L318)*N319+G318*($D$2/L318)*O319,2)</f>
        <v>0</v>
      </c>
      <c r="E319" s="9">
        <f t="shared" si="88"/>
        <v>0</v>
      </c>
      <c r="F319" s="9">
        <f t="shared" si="89"/>
        <v>0</v>
      </c>
      <c r="G319" s="9">
        <f t="shared" ref="G319:G350" si="92">IF(E319&lt;G318,G318-E319,0)</f>
        <v>0</v>
      </c>
      <c r="I319">
        <f t="shared" si="83"/>
        <v>2</v>
      </c>
      <c r="J319">
        <f t="shared" si="84"/>
        <v>3</v>
      </c>
      <c r="K319">
        <f t="shared" si="85"/>
        <v>2034</v>
      </c>
      <c r="L319">
        <f t="shared" si="79"/>
        <v>365</v>
      </c>
      <c r="M319">
        <f t="shared" si="81"/>
        <v>31</v>
      </c>
      <c r="N319">
        <f t="shared" si="86"/>
        <v>26</v>
      </c>
      <c r="O319">
        <f t="shared" si="87"/>
        <v>2</v>
      </c>
    </row>
    <row r="320" spans="1:19" hidden="1" x14ac:dyDescent="0.2">
      <c r="A320" s="3">
        <f t="shared" si="80"/>
        <v>308</v>
      </c>
      <c r="B320" s="7">
        <f t="shared" si="82"/>
        <v>49036</v>
      </c>
      <c r="C320" s="7">
        <f t="shared" si="90"/>
        <v>49036</v>
      </c>
      <c r="D320" s="9">
        <f t="shared" si="91"/>
        <v>0</v>
      </c>
      <c r="E320" s="9">
        <f t="shared" si="88"/>
        <v>0</v>
      </c>
      <c r="F320" s="9">
        <f t="shared" si="89"/>
        <v>0</v>
      </c>
      <c r="G320" s="9">
        <f t="shared" si="92"/>
        <v>0</v>
      </c>
      <c r="I320">
        <f t="shared" si="83"/>
        <v>2</v>
      </c>
      <c r="J320">
        <f t="shared" si="84"/>
        <v>4</v>
      </c>
      <c r="K320">
        <f t="shared" si="85"/>
        <v>2034</v>
      </c>
      <c r="L320">
        <f t="shared" si="79"/>
        <v>365</v>
      </c>
      <c r="M320">
        <f t="shared" si="81"/>
        <v>30</v>
      </c>
      <c r="N320">
        <f t="shared" si="86"/>
        <v>29</v>
      </c>
      <c r="O320">
        <f t="shared" si="87"/>
        <v>2</v>
      </c>
    </row>
    <row r="321" spans="1:15" hidden="1" x14ac:dyDescent="0.2">
      <c r="A321" s="3">
        <f t="shared" si="80"/>
        <v>309</v>
      </c>
      <c r="B321" s="7">
        <f t="shared" si="82"/>
        <v>49066</v>
      </c>
      <c r="C321" s="7">
        <f t="shared" si="90"/>
        <v>49066</v>
      </c>
      <c r="D321" s="9">
        <f t="shared" si="91"/>
        <v>0</v>
      </c>
      <c r="E321" s="9">
        <f t="shared" si="88"/>
        <v>0</v>
      </c>
      <c r="F321" s="9">
        <f t="shared" si="89"/>
        <v>0</v>
      </c>
      <c r="G321" s="9">
        <f t="shared" si="92"/>
        <v>0</v>
      </c>
      <c r="I321">
        <f t="shared" si="83"/>
        <v>2</v>
      </c>
      <c r="J321">
        <f t="shared" si="84"/>
        <v>5</v>
      </c>
      <c r="K321">
        <f t="shared" si="85"/>
        <v>2034</v>
      </c>
      <c r="L321">
        <f t="shared" si="79"/>
        <v>365</v>
      </c>
      <c r="M321">
        <f t="shared" si="81"/>
        <v>31</v>
      </c>
      <c r="N321">
        <f t="shared" si="86"/>
        <v>28</v>
      </c>
      <c r="O321">
        <f t="shared" si="87"/>
        <v>2</v>
      </c>
    </row>
    <row r="322" spans="1:15" hidden="1" x14ac:dyDescent="0.2">
      <c r="A322" s="3">
        <f t="shared" si="80"/>
        <v>310</v>
      </c>
      <c r="B322" s="7">
        <f t="shared" si="82"/>
        <v>49097</v>
      </c>
      <c r="C322" s="7">
        <f t="shared" si="90"/>
        <v>49097</v>
      </c>
      <c r="D322" s="9">
        <f t="shared" si="91"/>
        <v>0</v>
      </c>
      <c r="E322" s="9">
        <f t="shared" si="88"/>
        <v>0</v>
      </c>
      <c r="F322" s="9">
        <f t="shared" si="89"/>
        <v>0</v>
      </c>
      <c r="G322" s="9">
        <f t="shared" si="92"/>
        <v>0</v>
      </c>
      <c r="I322">
        <f t="shared" si="83"/>
        <v>2</v>
      </c>
      <c r="J322">
        <f t="shared" si="84"/>
        <v>6</v>
      </c>
      <c r="K322">
        <f t="shared" si="85"/>
        <v>2034</v>
      </c>
      <c r="L322">
        <f t="shared" si="79"/>
        <v>365</v>
      </c>
      <c r="M322">
        <f t="shared" si="81"/>
        <v>30</v>
      </c>
      <c r="N322">
        <f t="shared" si="86"/>
        <v>29</v>
      </c>
      <c r="O322">
        <f t="shared" si="87"/>
        <v>2</v>
      </c>
    </row>
    <row r="323" spans="1:15" hidden="1" x14ac:dyDescent="0.2">
      <c r="A323" s="3">
        <f t="shared" si="80"/>
        <v>311</v>
      </c>
      <c r="B323" s="7">
        <f t="shared" si="82"/>
        <v>49127</v>
      </c>
      <c r="C323" s="7">
        <f t="shared" si="90"/>
        <v>49127</v>
      </c>
      <c r="D323" s="9">
        <f t="shared" si="91"/>
        <v>0</v>
      </c>
      <c r="E323" s="9">
        <f t="shared" si="88"/>
        <v>0</v>
      </c>
      <c r="F323" s="9">
        <f t="shared" si="89"/>
        <v>0</v>
      </c>
      <c r="G323" s="9">
        <f t="shared" si="92"/>
        <v>0</v>
      </c>
      <c r="I323">
        <f t="shared" si="83"/>
        <v>2</v>
      </c>
      <c r="J323">
        <f t="shared" si="84"/>
        <v>7</v>
      </c>
      <c r="K323">
        <f t="shared" si="85"/>
        <v>2034</v>
      </c>
      <c r="L323">
        <f t="shared" si="79"/>
        <v>365</v>
      </c>
      <c r="M323">
        <f t="shared" si="81"/>
        <v>31</v>
      </c>
      <c r="N323">
        <f t="shared" si="86"/>
        <v>28</v>
      </c>
      <c r="O323">
        <f t="shared" si="87"/>
        <v>2</v>
      </c>
    </row>
    <row r="324" spans="1:15" hidden="1" x14ac:dyDescent="0.2">
      <c r="A324" s="3">
        <f t="shared" si="80"/>
        <v>312</v>
      </c>
      <c r="B324" s="7">
        <f t="shared" si="82"/>
        <v>49158</v>
      </c>
      <c r="C324" s="7">
        <f t="shared" si="90"/>
        <v>49158</v>
      </c>
      <c r="D324" s="9">
        <f t="shared" si="91"/>
        <v>0</v>
      </c>
      <c r="E324" s="9">
        <f t="shared" si="88"/>
        <v>0</v>
      </c>
      <c r="F324" s="9">
        <f t="shared" si="89"/>
        <v>0</v>
      </c>
      <c r="G324" s="9">
        <f t="shared" si="92"/>
        <v>0</v>
      </c>
      <c r="I324">
        <f t="shared" si="83"/>
        <v>2</v>
      </c>
      <c r="J324">
        <f t="shared" si="84"/>
        <v>8</v>
      </c>
      <c r="K324">
        <f t="shared" si="85"/>
        <v>2034</v>
      </c>
      <c r="L324">
        <f t="shared" si="79"/>
        <v>365</v>
      </c>
      <c r="M324">
        <f t="shared" si="81"/>
        <v>31</v>
      </c>
      <c r="N324">
        <f t="shared" si="86"/>
        <v>29</v>
      </c>
      <c r="O324">
        <f t="shared" si="87"/>
        <v>2</v>
      </c>
    </row>
    <row r="325" spans="1:15" hidden="1" x14ac:dyDescent="0.2">
      <c r="A325" s="3">
        <f t="shared" si="80"/>
        <v>313</v>
      </c>
      <c r="B325" s="7">
        <f t="shared" si="82"/>
        <v>49189</v>
      </c>
      <c r="C325" s="7">
        <f t="shared" si="90"/>
        <v>49189</v>
      </c>
      <c r="D325" s="9">
        <f t="shared" si="91"/>
        <v>0</v>
      </c>
      <c r="E325" s="9">
        <f t="shared" si="88"/>
        <v>0</v>
      </c>
      <c r="F325" s="9">
        <f t="shared" si="89"/>
        <v>0</v>
      </c>
      <c r="G325" s="9">
        <f t="shared" si="92"/>
        <v>0</v>
      </c>
      <c r="I325">
        <f t="shared" si="83"/>
        <v>2</v>
      </c>
      <c r="J325">
        <f t="shared" si="84"/>
        <v>9</v>
      </c>
      <c r="K325">
        <f t="shared" si="85"/>
        <v>2034</v>
      </c>
      <c r="L325">
        <f t="shared" si="79"/>
        <v>365</v>
      </c>
      <c r="M325">
        <f t="shared" si="81"/>
        <v>30</v>
      </c>
      <c r="N325">
        <f t="shared" si="86"/>
        <v>29</v>
      </c>
      <c r="O325">
        <f t="shared" si="87"/>
        <v>2</v>
      </c>
    </row>
    <row r="326" spans="1:15" hidden="1" x14ac:dyDescent="0.2">
      <c r="A326" s="3">
        <f t="shared" si="80"/>
        <v>314</v>
      </c>
      <c r="B326" s="7">
        <f t="shared" si="82"/>
        <v>49219</v>
      </c>
      <c r="C326" s="7">
        <f t="shared" si="90"/>
        <v>49219</v>
      </c>
      <c r="D326" s="9">
        <f t="shared" si="91"/>
        <v>0</v>
      </c>
      <c r="E326" s="9">
        <f t="shared" si="88"/>
        <v>0</v>
      </c>
      <c r="F326" s="9">
        <f t="shared" si="89"/>
        <v>0</v>
      </c>
      <c r="G326" s="9">
        <f t="shared" si="92"/>
        <v>0</v>
      </c>
      <c r="I326">
        <f t="shared" si="83"/>
        <v>2</v>
      </c>
      <c r="J326">
        <f t="shared" si="84"/>
        <v>10</v>
      </c>
      <c r="K326">
        <f t="shared" si="85"/>
        <v>2034</v>
      </c>
      <c r="L326">
        <f t="shared" si="79"/>
        <v>365</v>
      </c>
      <c r="M326">
        <f t="shared" si="81"/>
        <v>31</v>
      </c>
      <c r="N326">
        <f t="shared" si="86"/>
        <v>28</v>
      </c>
      <c r="O326">
        <f t="shared" si="87"/>
        <v>2</v>
      </c>
    </row>
    <row r="327" spans="1:15" hidden="1" x14ac:dyDescent="0.2">
      <c r="A327" s="3">
        <f t="shared" si="80"/>
        <v>315</v>
      </c>
      <c r="B327" s="7">
        <f t="shared" si="82"/>
        <v>49250</v>
      </c>
      <c r="C327" s="7">
        <f t="shared" si="90"/>
        <v>49250</v>
      </c>
      <c r="D327" s="9">
        <f t="shared" si="91"/>
        <v>0</v>
      </c>
      <c r="E327" s="9">
        <f t="shared" si="88"/>
        <v>0</v>
      </c>
      <c r="F327" s="9">
        <f t="shared" si="89"/>
        <v>0</v>
      </c>
      <c r="G327" s="9">
        <f t="shared" si="92"/>
        <v>0</v>
      </c>
      <c r="I327">
        <f t="shared" si="83"/>
        <v>2</v>
      </c>
      <c r="J327">
        <f t="shared" si="84"/>
        <v>11</v>
      </c>
      <c r="K327">
        <f t="shared" si="85"/>
        <v>2034</v>
      </c>
      <c r="L327">
        <f t="shared" si="79"/>
        <v>365</v>
      </c>
      <c r="M327">
        <f t="shared" si="81"/>
        <v>30</v>
      </c>
      <c r="N327">
        <f t="shared" si="86"/>
        <v>29</v>
      </c>
      <c r="O327">
        <f t="shared" si="87"/>
        <v>2</v>
      </c>
    </row>
    <row r="328" spans="1:15" hidden="1" x14ac:dyDescent="0.2">
      <c r="A328" s="3">
        <f t="shared" si="80"/>
        <v>316</v>
      </c>
      <c r="B328" s="7">
        <f t="shared" si="82"/>
        <v>49280</v>
      </c>
      <c r="C328" s="7">
        <f t="shared" si="90"/>
        <v>49280</v>
      </c>
      <c r="D328" s="9">
        <f t="shared" si="91"/>
        <v>0</v>
      </c>
      <c r="E328" s="9">
        <f t="shared" si="88"/>
        <v>0</v>
      </c>
      <c r="F328" s="9">
        <f t="shared" si="89"/>
        <v>0</v>
      </c>
      <c r="G328" s="9">
        <f t="shared" si="92"/>
        <v>0</v>
      </c>
      <c r="I328">
        <f t="shared" si="83"/>
        <v>2</v>
      </c>
      <c r="J328">
        <f t="shared" si="84"/>
        <v>12</v>
      </c>
      <c r="K328">
        <f t="shared" si="85"/>
        <v>2034</v>
      </c>
      <c r="L328">
        <f t="shared" si="79"/>
        <v>365</v>
      </c>
      <c r="M328">
        <f t="shared" si="81"/>
        <v>31</v>
      </c>
      <c r="N328">
        <f t="shared" si="86"/>
        <v>28</v>
      </c>
      <c r="O328">
        <f t="shared" si="87"/>
        <v>2</v>
      </c>
    </row>
    <row r="329" spans="1:15" hidden="1" x14ac:dyDescent="0.2">
      <c r="A329" s="3">
        <f t="shared" si="80"/>
        <v>317</v>
      </c>
      <c r="B329" s="7">
        <f t="shared" si="82"/>
        <v>49311</v>
      </c>
      <c r="C329" s="7">
        <f t="shared" si="90"/>
        <v>49311</v>
      </c>
      <c r="D329" s="9">
        <f t="shared" si="91"/>
        <v>0</v>
      </c>
      <c r="E329" s="9">
        <f t="shared" si="88"/>
        <v>0</v>
      </c>
      <c r="F329" s="9">
        <f t="shared" si="89"/>
        <v>0</v>
      </c>
      <c r="G329" s="9">
        <f t="shared" si="92"/>
        <v>0</v>
      </c>
      <c r="I329">
        <f t="shared" si="83"/>
        <v>2</v>
      </c>
      <c r="J329">
        <f t="shared" si="84"/>
        <v>1</v>
      </c>
      <c r="K329">
        <f t="shared" si="85"/>
        <v>2035</v>
      </c>
      <c r="L329">
        <f t="shared" si="79"/>
        <v>365</v>
      </c>
      <c r="M329">
        <f t="shared" si="81"/>
        <v>31</v>
      </c>
      <c r="N329">
        <f t="shared" si="86"/>
        <v>29</v>
      </c>
      <c r="O329">
        <f t="shared" si="87"/>
        <v>2</v>
      </c>
    </row>
    <row r="330" spans="1:15" hidden="1" x14ac:dyDescent="0.2">
      <c r="A330" s="3">
        <f t="shared" si="80"/>
        <v>318</v>
      </c>
      <c r="B330" s="7">
        <f t="shared" si="82"/>
        <v>49342</v>
      </c>
      <c r="C330" s="7">
        <f t="shared" si="90"/>
        <v>49342</v>
      </c>
      <c r="D330" s="9">
        <f t="shared" si="91"/>
        <v>0</v>
      </c>
      <c r="E330" s="9">
        <f t="shared" si="88"/>
        <v>0</v>
      </c>
      <c r="F330" s="9">
        <f t="shared" si="89"/>
        <v>0</v>
      </c>
      <c r="G330" s="9">
        <f t="shared" si="92"/>
        <v>0</v>
      </c>
      <c r="I330">
        <f t="shared" si="83"/>
        <v>2</v>
      </c>
      <c r="J330">
        <f t="shared" si="84"/>
        <v>2</v>
      </c>
      <c r="K330">
        <f t="shared" si="85"/>
        <v>2035</v>
      </c>
      <c r="L330">
        <f t="shared" si="79"/>
        <v>365</v>
      </c>
      <c r="M330">
        <f t="shared" si="81"/>
        <v>28</v>
      </c>
      <c r="N330">
        <f t="shared" si="86"/>
        <v>29</v>
      </c>
      <c r="O330">
        <f t="shared" si="87"/>
        <v>2</v>
      </c>
    </row>
    <row r="331" spans="1:15" hidden="1" x14ac:dyDescent="0.2">
      <c r="A331" s="3">
        <f t="shared" si="80"/>
        <v>319</v>
      </c>
      <c r="B331" s="7">
        <f t="shared" si="82"/>
        <v>49370</v>
      </c>
      <c r="C331" s="7">
        <f t="shared" si="90"/>
        <v>49370</v>
      </c>
      <c r="D331" s="9">
        <f t="shared" si="91"/>
        <v>0</v>
      </c>
      <c r="E331" s="9">
        <f t="shared" si="88"/>
        <v>0</v>
      </c>
      <c r="F331" s="9">
        <f t="shared" si="89"/>
        <v>0</v>
      </c>
      <c r="G331" s="9">
        <f t="shared" si="92"/>
        <v>0</v>
      </c>
      <c r="I331">
        <f t="shared" si="83"/>
        <v>2</v>
      </c>
      <c r="J331">
        <f t="shared" si="84"/>
        <v>3</v>
      </c>
      <c r="K331">
        <f t="shared" si="85"/>
        <v>2035</v>
      </c>
      <c r="L331">
        <f t="shared" si="79"/>
        <v>365</v>
      </c>
      <c r="M331">
        <f t="shared" si="81"/>
        <v>31</v>
      </c>
      <c r="N331">
        <f t="shared" si="86"/>
        <v>26</v>
      </c>
      <c r="O331">
        <f t="shared" si="87"/>
        <v>2</v>
      </c>
    </row>
    <row r="332" spans="1:15" hidden="1" x14ac:dyDescent="0.2">
      <c r="A332" s="3">
        <f t="shared" si="80"/>
        <v>320</v>
      </c>
      <c r="B332" s="7">
        <f t="shared" si="82"/>
        <v>49401</v>
      </c>
      <c r="C332" s="7">
        <f t="shared" si="90"/>
        <v>49401</v>
      </c>
      <c r="D332" s="9">
        <f t="shared" si="91"/>
        <v>0</v>
      </c>
      <c r="E332" s="9">
        <f t="shared" si="88"/>
        <v>0</v>
      </c>
      <c r="F332" s="9">
        <f t="shared" si="89"/>
        <v>0</v>
      </c>
      <c r="G332" s="9">
        <f t="shared" si="92"/>
        <v>0</v>
      </c>
      <c r="I332">
        <f t="shared" si="83"/>
        <v>2</v>
      </c>
      <c r="J332">
        <f t="shared" si="84"/>
        <v>4</v>
      </c>
      <c r="K332">
        <f t="shared" si="85"/>
        <v>2035</v>
      </c>
      <c r="L332">
        <f t="shared" ref="L332:L339" si="93">IF(OR(K332=2008,K332=2012,K332=2016,K332=2020,K332=2024,K332=2028),366,365)</f>
        <v>365</v>
      </c>
      <c r="M332">
        <f t="shared" si="81"/>
        <v>30</v>
      </c>
      <c r="N332">
        <f t="shared" si="86"/>
        <v>29</v>
      </c>
      <c r="O332">
        <f t="shared" si="87"/>
        <v>2</v>
      </c>
    </row>
    <row r="333" spans="1:15" hidden="1" x14ac:dyDescent="0.2">
      <c r="A333" s="3">
        <f t="shared" ref="A333:A374" si="94">A332+1</f>
        <v>321</v>
      </c>
      <c r="B333" s="7">
        <f t="shared" si="82"/>
        <v>49431</v>
      </c>
      <c r="C333" s="7">
        <f t="shared" si="90"/>
        <v>49431</v>
      </c>
      <c r="D333" s="9">
        <f t="shared" si="91"/>
        <v>0</v>
      </c>
      <c r="E333" s="9">
        <f t="shared" si="88"/>
        <v>0</v>
      </c>
      <c r="F333" s="9">
        <f t="shared" si="89"/>
        <v>0</v>
      </c>
      <c r="G333" s="9">
        <f t="shared" si="92"/>
        <v>0</v>
      </c>
      <c r="I333">
        <f t="shared" si="83"/>
        <v>2</v>
      </c>
      <c r="J333">
        <f t="shared" si="84"/>
        <v>5</v>
      </c>
      <c r="K333">
        <f t="shared" si="85"/>
        <v>2035</v>
      </c>
      <c r="L333">
        <f t="shared" si="93"/>
        <v>365</v>
      </c>
      <c r="M333">
        <f t="shared" ref="M333:M374" si="95">IF(OR(J333=1,J333=3,J333=5,J333=7,J333=8,J333=10,J333=12),31,IF(OR(J333=4,J333=6,J333=9,J333=11),30,IF(L333=365,28,29)))</f>
        <v>31</v>
      </c>
      <c r="N333">
        <f t="shared" si="86"/>
        <v>28</v>
      </c>
      <c r="O333">
        <f t="shared" si="87"/>
        <v>2</v>
      </c>
    </row>
    <row r="334" spans="1:15" hidden="1" x14ac:dyDescent="0.2">
      <c r="A334" s="3">
        <f t="shared" si="94"/>
        <v>322</v>
      </c>
      <c r="B334" s="7">
        <f t="shared" ref="B334:B374" si="96">DATE(K334,J334,I334)</f>
        <v>49462</v>
      </c>
      <c r="C334" s="7">
        <f t="shared" si="90"/>
        <v>49462</v>
      </c>
      <c r="D334" s="9">
        <f t="shared" si="91"/>
        <v>0</v>
      </c>
      <c r="E334" s="9">
        <f t="shared" si="88"/>
        <v>0</v>
      </c>
      <c r="F334" s="9">
        <f t="shared" si="89"/>
        <v>0</v>
      </c>
      <c r="G334" s="9">
        <f t="shared" si="92"/>
        <v>0</v>
      </c>
      <c r="I334">
        <f t="shared" ref="I334:I374" si="97">I333</f>
        <v>2</v>
      </c>
      <c r="J334">
        <f t="shared" ref="J334:J374" si="98">IF(J333=12,1,J333+1)</f>
        <v>6</v>
      </c>
      <c r="K334">
        <f t="shared" ref="K334:K374" si="99">IF(J333=12,K333+1,K333)</f>
        <v>2035</v>
      </c>
      <c r="L334">
        <f t="shared" si="93"/>
        <v>365</v>
      </c>
      <c r="M334">
        <f t="shared" si="95"/>
        <v>30</v>
      </c>
      <c r="N334">
        <f t="shared" ref="N334:N374" si="100">M333-I333</f>
        <v>29</v>
      </c>
      <c r="O334">
        <f t="shared" ref="O334:O374" si="101">M333-N334</f>
        <v>2</v>
      </c>
    </row>
    <row r="335" spans="1:15" hidden="1" x14ac:dyDescent="0.2">
      <c r="A335" s="3">
        <f t="shared" si="94"/>
        <v>323</v>
      </c>
      <c r="B335" s="7">
        <f t="shared" si="96"/>
        <v>49492</v>
      </c>
      <c r="C335" s="7">
        <f t="shared" si="90"/>
        <v>49492</v>
      </c>
      <c r="D335" s="9">
        <f t="shared" si="91"/>
        <v>0</v>
      </c>
      <c r="E335" s="9">
        <f t="shared" si="88"/>
        <v>0</v>
      </c>
      <c r="F335" s="9">
        <f t="shared" si="89"/>
        <v>0</v>
      </c>
      <c r="G335" s="9">
        <f t="shared" si="92"/>
        <v>0</v>
      </c>
      <c r="I335">
        <f t="shared" si="97"/>
        <v>2</v>
      </c>
      <c r="J335">
        <f t="shared" si="98"/>
        <v>7</v>
      </c>
      <c r="K335">
        <f t="shared" si="99"/>
        <v>2035</v>
      </c>
      <c r="L335">
        <f t="shared" si="93"/>
        <v>365</v>
      </c>
      <c r="M335">
        <f t="shared" si="95"/>
        <v>31</v>
      </c>
      <c r="N335">
        <f t="shared" si="100"/>
        <v>28</v>
      </c>
      <c r="O335">
        <f t="shared" si="101"/>
        <v>2</v>
      </c>
    </row>
    <row r="336" spans="1:15" hidden="1" x14ac:dyDescent="0.2">
      <c r="A336" s="3">
        <f t="shared" si="94"/>
        <v>324</v>
      </c>
      <c r="B336" s="7">
        <f t="shared" si="96"/>
        <v>49523</v>
      </c>
      <c r="C336" s="7">
        <f t="shared" si="90"/>
        <v>49523</v>
      </c>
      <c r="D336" s="9">
        <f t="shared" si="91"/>
        <v>0</v>
      </c>
      <c r="E336" s="9">
        <f t="shared" si="88"/>
        <v>0</v>
      </c>
      <c r="F336" s="9">
        <f t="shared" si="89"/>
        <v>0</v>
      </c>
      <c r="G336" s="9">
        <f t="shared" si="92"/>
        <v>0</v>
      </c>
      <c r="I336">
        <f t="shared" si="97"/>
        <v>2</v>
      </c>
      <c r="J336">
        <f t="shared" si="98"/>
        <v>8</v>
      </c>
      <c r="K336">
        <f t="shared" si="99"/>
        <v>2035</v>
      </c>
      <c r="L336">
        <f t="shared" si="93"/>
        <v>365</v>
      </c>
      <c r="M336">
        <f t="shared" si="95"/>
        <v>31</v>
      </c>
      <c r="N336">
        <f t="shared" si="100"/>
        <v>29</v>
      </c>
      <c r="O336">
        <f t="shared" si="101"/>
        <v>2</v>
      </c>
    </row>
    <row r="337" spans="1:15" hidden="1" x14ac:dyDescent="0.2">
      <c r="A337" s="3">
        <f t="shared" si="94"/>
        <v>325</v>
      </c>
      <c r="B337" s="7">
        <f t="shared" si="96"/>
        <v>49554</v>
      </c>
      <c r="C337" s="7">
        <f t="shared" si="90"/>
        <v>49554</v>
      </c>
      <c r="D337" s="9">
        <f t="shared" si="91"/>
        <v>0</v>
      </c>
      <c r="E337" s="9">
        <f t="shared" si="88"/>
        <v>0</v>
      </c>
      <c r="F337" s="9">
        <f t="shared" si="89"/>
        <v>0</v>
      </c>
      <c r="G337" s="9">
        <f t="shared" si="92"/>
        <v>0</v>
      </c>
      <c r="I337">
        <f t="shared" si="97"/>
        <v>2</v>
      </c>
      <c r="J337">
        <f t="shared" si="98"/>
        <v>9</v>
      </c>
      <c r="K337">
        <f t="shared" si="99"/>
        <v>2035</v>
      </c>
      <c r="L337">
        <f t="shared" si="93"/>
        <v>365</v>
      </c>
      <c r="M337">
        <f t="shared" si="95"/>
        <v>30</v>
      </c>
      <c r="N337">
        <f t="shared" si="100"/>
        <v>29</v>
      </c>
      <c r="O337">
        <f t="shared" si="101"/>
        <v>2</v>
      </c>
    </row>
    <row r="338" spans="1:15" hidden="1" x14ac:dyDescent="0.2">
      <c r="A338" s="3">
        <f t="shared" si="94"/>
        <v>326</v>
      </c>
      <c r="B338" s="7">
        <f t="shared" si="96"/>
        <v>49584</v>
      </c>
      <c r="C338" s="7">
        <f t="shared" si="90"/>
        <v>49584</v>
      </c>
      <c r="D338" s="9">
        <f t="shared" si="91"/>
        <v>0</v>
      </c>
      <c r="E338" s="9">
        <f t="shared" si="88"/>
        <v>0</v>
      </c>
      <c r="F338" s="9">
        <f t="shared" si="89"/>
        <v>0</v>
      </c>
      <c r="G338" s="9">
        <f t="shared" si="92"/>
        <v>0</v>
      </c>
      <c r="I338">
        <f t="shared" si="97"/>
        <v>2</v>
      </c>
      <c r="J338">
        <f t="shared" si="98"/>
        <v>10</v>
      </c>
      <c r="K338">
        <f t="shared" si="99"/>
        <v>2035</v>
      </c>
      <c r="L338">
        <f t="shared" si="93"/>
        <v>365</v>
      </c>
      <c r="M338">
        <f t="shared" si="95"/>
        <v>31</v>
      </c>
      <c r="N338">
        <f t="shared" si="100"/>
        <v>28</v>
      </c>
      <c r="O338">
        <f t="shared" si="101"/>
        <v>2</v>
      </c>
    </row>
    <row r="339" spans="1:15" hidden="1" x14ac:dyDescent="0.2">
      <c r="A339" s="3">
        <f t="shared" si="94"/>
        <v>327</v>
      </c>
      <c r="B339" s="7">
        <f t="shared" si="96"/>
        <v>49615</v>
      </c>
      <c r="C339" s="7">
        <f t="shared" si="90"/>
        <v>49615</v>
      </c>
      <c r="D339" s="9">
        <f t="shared" si="91"/>
        <v>0</v>
      </c>
      <c r="E339" s="9">
        <f t="shared" si="88"/>
        <v>0</v>
      </c>
      <c r="F339" s="9">
        <f t="shared" si="89"/>
        <v>0</v>
      </c>
      <c r="G339" s="9">
        <f t="shared" si="92"/>
        <v>0</v>
      </c>
      <c r="I339">
        <f t="shared" si="97"/>
        <v>2</v>
      </c>
      <c r="J339">
        <f t="shared" si="98"/>
        <v>11</v>
      </c>
      <c r="K339">
        <f t="shared" si="99"/>
        <v>2035</v>
      </c>
      <c r="L339">
        <f t="shared" si="93"/>
        <v>365</v>
      </c>
      <c r="M339">
        <f t="shared" si="95"/>
        <v>30</v>
      </c>
      <c r="N339">
        <f t="shared" si="100"/>
        <v>29</v>
      </c>
      <c r="O339">
        <f t="shared" si="101"/>
        <v>2</v>
      </c>
    </row>
    <row r="340" spans="1:15" hidden="1" x14ac:dyDescent="0.2">
      <c r="A340" s="3">
        <f t="shared" si="94"/>
        <v>328</v>
      </c>
      <c r="B340" s="7">
        <f t="shared" si="96"/>
        <v>49645</v>
      </c>
      <c r="C340" s="7">
        <f t="shared" si="90"/>
        <v>49645</v>
      </c>
      <c r="D340" s="9">
        <f t="shared" si="91"/>
        <v>0</v>
      </c>
      <c r="E340" s="9">
        <f t="shared" si="88"/>
        <v>0</v>
      </c>
      <c r="F340" s="9">
        <f t="shared" si="89"/>
        <v>0</v>
      </c>
      <c r="G340" s="9">
        <f t="shared" si="92"/>
        <v>0</v>
      </c>
      <c r="I340">
        <f t="shared" si="97"/>
        <v>2</v>
      </c>
      <c r="J340">
        <f t="shared" si="98"/>
        <v>12</v>
      </c>
      <c r="K340">
        <f t="shared" si="99"/>
        <v>2035</v>
      </c>
      <c r="L340">
        <f>IF(OR(K340=2008,K340=2012,K340=2016,K340=2020,K340=2024,K340=2028,K340=2032,K340=2036),366,365)</f>
        <v>365</v>
      </c>
      <c r="M340">
        <f t="shared" si="95"/>
        <v>31</v>
      </c>
      <c r="N340">
        <f t="shared" si="100"/>
        <v>28</v>
      </c>
      <c r="O340">
        <f t="shared" si="101"/>
        <v>2</v>
      </c>
    </row>
    <row r="341" spans="1:15" hidden="1" x14ac:dyDescent="0.2">
      <c r="A341" s="3">
        <f t="shared" si="94"/>
        <v>329</v>
      </c>
      <c r="B341" s="7">
        <f t="shared" si="96"/>
        <v>49676</v>
      </c>
      <c r="C341" s="7">
        <f t="shared" si="90"/>
        <v>49676</v>
      </c>
      <c r="D341" s="9">
        <f t="shared" si="91"/>
        <v>0</v>
      </c>
      <c r="E341" s="9">
        <f t="shared" si="88"/>
        <v>0</v>
      </c>
      <c r="F341" s="9">
        <f t="shared" si="89"/>
        <v>0</v>
      </c>
      <c r="G341" s="9">
        <f t="shared" si="92"/>
        <v>0</v>
      </c>
      <c r="I341">
        <f t="shared" si="97"/>
        <v>2</v>
      </c>
      <c r="J341">
        <f t="shared" si="98"/>
        <v>1</v>
      </c>
      <c r="K341">
        <f t="shared" si="99"/>
        <v>2036</v>
      </c>
      <c r="L341">
        <f t="shared" ref="L341:L374" si="102">IF(OR(K341=2008,K341=2012,K341=2016,K341=2020,K341=2024,K341=2028),366,365)</f>
        <v>365</v>
      </c>
      <c r="M341">
        <f t="shared" si="95"/>
        <v>31</v>
      </c>
      <c r="N341">
        <f t="shared" si="100"/>
        <v>29</v>
      </c>
      <c r="O341">
        <f t="shared" si="101"/>
        <v>2</v>
      </c>
    </row>
    <row r="342" spans="1:15" hidden="1" x14ac:dyDescent="0.2">
      <c r="A342" s="3">
        <f t="shared" si="94"/>
        <v>330</v>
      </c>
      <c r="B342" s="7">
        <f t="shared" si="96"/>
        <v>49707</v>
      </c>
      <c r="C342" s="7">
        <f t="shared" si="90"/>
        <v>49707</v>
      </c>
      <c r="D342" s="9">
        <f t="shared" si="91"/>
        <v>0</v>
      </c>
      <c r="E342" s="9">
        <f t="shared" si="88"/>
        <v>0</v>
      </c>
      <c r="F342" s="9">
        <f t="shared" si="89"/>
        <v>0</v>
      </c>
      <c r="G342" s="9">
        <f t="shared" si="92"/>
        <v>0</v>
      </c>
      <c r="I342">
        <f t="shared" si="97"/>
        <v>2</v>
      </c>
      <c r="J342">
        <f t="shared" si="98"/>
        <v>2</v>
      </c>
      <c r="K342">
        <f t="shared" si="99"/>
        <v>2036</v>
      </c>
      <c r="L342">
        <f t="shared" si="102"/>
        <v>365</v>
      </c>
      <c r="M342">
        <f t="shared" si="95"/>
        <v>28</v>
      </c>
      <c r="N342">
        <f t="shared" si="100"/>
        <v>29</v>
      </c>
      <c r="O342">
        <f t="shared" si="101"/>
        <v>2</v>
      </c>
    </row>
    <row r="343" spans="1:15" hidden="1" x14ac:dyDescent="0.2">
      <c r="A343" s="3">
        <f t="shared" si="94"/>
        <v>331</v>
      </c>
      <c r="B343" s="7">
        <f t="shared" si="96"/>
        <v>49736</v>
      </c>
      <c r="C343" s="7">
        <f t="shared" si="90"/>
        <v>49736</v>
      </c>
      <c r="D343" s="9">
        <f t="shared" si="91"/>
        <v>0</v>
      </c>
      <c r="E343" s="9">
        <f t="shared" si="88"/>
        <v>0</v>
      </c>
      <c r="F343" s="9">
        <f t="shared" si="89"/>
        <v>0</v>
      </c>
      <c r="G343" s="9">
        <f t="shared" si="92"/>
        <v>0</v>
      </c>
      <c r="I343">
        <f t="shared" si="97"/>
        <v>2</v>
      </c>
      <c r="J343">
        <f t="shared" si="98"/>
        <v>3</v>
      </c>
      <c r="K343">
        <f t="shared" si="99"/>
        <v>2036</v>
      </c>
      <c r="L343">
        <f t="shared" si="102"/>
        <v>365</v>
      </c>
      <c r="M343">
        <f t="shared" si="95"/>
        <v>31</v>
      </c>
      <c r="N343">
        <f t="shared" si="100"/>
        <v>26</v>
      </c>
      <c r="O343">
        <f t="shared" si="101"/>
        <v>2</v>
      </c>
    </row>
    <row r="344" spans="1:15" hidden="1" x14ac:dyDescent="0.2">
      <c r="A344" s="3">
        <f t="shared" si="94"/>
        <v>332</v>
      </c>
      <c r="B344" s="7">
        <f t="shared" si="96"/>
        <v>49767</v>
      </c>
      <c r="C344" s="7">
        <f t="shared" si="90"/>
        <v>49767</v>
      </c>
      <c r="D344" s="9">
        <f t="shared" si="91"/>
        <v>0</v>
      </c>
      <c r="E344" s="9">
        <f t="shared" si="88"/>
        <v>0</v>
      </c>
      <c r="F344" s="9">
        <f t="shared" si="89"/>
        <v>0</v>
      </c>
      <c r="G344" s="9">
        <f t="shared" si="92"/>
        <v>0</v>
      </c>
      <c r="I344">
        <f t="shared" si="97"/>
        <v>2</v>
      </c>
      <c r="J344">
        <f t="shared" si="98"/>
        <v>4</v>
      </c>
      <c r="K344">
        <f t="shared" si="99"/>
        <v>2036</v>
      </c>
      <c r="L344">
        <f t="shared" si="102"/>
        <v>365</v>
      </c>
      <c r="M344">
        <f t="shared" si="95"/>
        <v>30</v>
      </c>
      <c r="N344">
        <f t="shared" si="100"/>
        <v>29</v>
      </c>
      <c r="O344">
        <f t="shared" si="101"/>
        <v>2</v>
      </c>
    </row>
    <row r="345" spans="1:15" hidden="1" x14ac:dyDescent="0.2">
      <c r="A345" s="3">
        <f t="shared" si="94"/>
        <v>333</v>
      </c>
      <c r="B345" s="7">
        <f t="shared" si="96"/>
        <v>49797</v>
      </c>
      <c r="C345" s="7">
        <f t="shared" si="90"/>
        <v>49797</v>
      </c>
      <c r="D345" s="9">
        <f t="shared" si="91"/>
        <v>0</v>
      </c>
      <c r="E345" s="9">
        <f t="shared" si="88"/>
        <v>0</v>
      </c>
      <c r="F345" s="9">
        <f t="shared" si="89"/>
        <v>0</v>
      </c>
      <c r="G345" s="9">
        <f t="shared" si="92"/>
        <v>0</v>
      </c>
      <c r="I345">
        <f t="shared" si="97"/>
        <v>2</v>
      </c>
      <c r="J345">
        <f t="shared" si="98"/>
        <v>5</v>
      </c>
      <c r="K345">
        <f t="shared" si="99"/>
        <v>2036</v>
      </c>
      <c r="L345">
        <f t="shared" si="102"/>
        <v>365</v>
      </c>
      <c r="M345">
        <f t="shared" si="95"/>
        <v>31</v>
      </c>
      <c r="N345">
        <f t="shared" si="100"/>
        <v>28</v>
      </c>
      <c r="O345">
        <f t="shared" si="101"/>
        <v>2</v>
      </c>
    </row>
    <row r="346" spans="1:15" hidden="1" x14ac:dyDescent="0.2">
      <c r="A346" s="3">
        <f t="shared" si="94"/>
        <v>334</v>
      </c>
      <c r="B346" s="7">
        <f t="shared" si="96"/>
        <v>49828</v>
      </c>
      <c r="C346" s="7">
        <f t="shared" si="90"/>
        <v>49828</v>
      </c>
      <c r="D346" s="9">
        <f t="shared" si="91"/>
        <v>0</v>
      </c>
      <c r="E346" s="9">
        <f t="shared" ref="E346:E374" si="103">IF(G345+D346&gt;$G$2,F346-D346,G345)</f>
        <v>0</v>
      </c>
      <c r="F346" s="9">
        <f t="shared" ref="F346:F374" si="104">IF(G345+D346&gt;$G$2,$G$2,D346+E346)</f>
        <v>0</v>
      </c>
      <c r="G346" s="9">
        <f t="shared" si="92"/>
        <v>0</v>
      </c>
      <c r="I346">
        <f t="shared" si="97"/>
        <v>2</v>
      </c>
      <c r="J346">
        <f t="shared" si="98"/>
        <v>6</v>
      </c>
      <c r="K346">
        <f t="shared" si="99"/>
        <v>2036</v>
      </c>
      <c r="L346">
        <f t="shared" si="102"/>
        <v>365</v>
      </c>
      <c r="M346">
        <f t="shared" si="95"/>
        <v>30</v>
      </c>
      <c r="N346">
        <f t="shared" si="100"/>
        <v>29</v>
      </c>
      <c r="O346">
        <f t="shared" si="101"/>
        <v>2</v>
      </c>
    </row>
    <row r="347" spans="1:15" hidden="1" x14ac:dyDescent="0.2">
      <c r="A347" s="3">
        <f t="shared" si="94"/>
        <v>335</v>
      </c>
      <c r="B347" s="7">
        <f t="shared" si="96"/>
        <v>49858</v>
      </c>
      <c r="C347" s="7">
        <f t="shared" ref="C347:C374" si="105">B347</f>
        <v>49858</v>
      </c>
      <c r="D347" s="9">
        <f t="shared" si="91"/>
        <v>0</v>
      </c>
      <c r="E347" s="9">
        <f t="shared" si="103"/>
        <v>0</v>
      </c>
      <c r="F347" s="9">
        <f t="shared" si="104"/>
        <v>0</v>
      </c>
      <c r="G347" s="9">
        <f t="shared" si="92"/>
        <v>0</v>
      </c>
      <c r="I347">
        <f t="shared" si="97"/>
        <v>2</v>
      </c>
      <c r="J347">
        <f t="shared" si="98"/>
        <v>7</v>
      </c>
      <c r="K347">
        <f t="shared" si="99"/>
        <v>2036</v>
      </c>
      <c r="L347">
        <f t="shared" si="102"/>
        <v>365</v>
      </c>
      <c r="M347">
        <f t="shared" si="95"/>
        <v>31</v>
      </c>
      <c r="N347">
        <f t="shared" si="100"/>
        <v>28</v>
      </c>
      <c r="O347">
        <f t="shared" si="101"/>
        <v>2</v>
      </c>
    </row>
    <row r="348" spans="1:15" hidden="1" x14ac:dyDescent="0.2">
      <c r="A348" s="3">
        <f t="shared" si="94"/>
        <v>336</v>
      </c>
      <c r="B348" s="7">
        <f t="shared" si="96"/>
        <v>49889</v>
      </c>
      <c r="C348" s="7">
        <f t="shared" si="105"/>
        <v>49889</v>
      </c>
      <c r="D348" s="9">
        <f t="shared" si="91"/>
        <v>0</v>
      </c>
      <c r="E348" s="9">
        <f t="shared" si="103"/>
        <v>0</v>
      </c>
      <c r="F348" s="9">
        <f t="shared" si="104"/>
        <v>0</v>
      </c>
      <c r="G348" s="9">
        <f t="shared" si="92"/>
        <v>0</v>
      </c>
      <c r="I348">
        <f t="shared" si="97"/>
        <v>2</v>
      </c>
      <c r="J348">
        <f t="shared" si="98"/>
        <v>8</v>
      </c>
      <c r="K348">
        <f t="shared" si="99"/>
        <v>2036</v>
      </c>
      <c r="L348">
        <f t="shared" si="102"/>
        <v>365</v>
      </c>
      <c r="M348">
        <f t="shared" si="95"/>
        <v>31</v>
      </c>
      <c r="N348">
        <f t="shared" si="100"/>
        <v>29</v>
      </c>
      <c r="O348">
        <f t="shared" si="101"/>
        <v>2</v>
      </c>
    </row>
    <row r="349" spans="1:15" hidden="1" x14ac:dyDescent="0.2">
      <c r="A349" s="3">
        <f t="shared" si="94"/>
        <v>337</v>
      </c>
      <c r="B349" s="7">
        <f t="shared" si="96"/>
        <v>49920</v>
      </c>
      <c r="C349" s="7">
        <f t="shared" si="105"/>
        <v>49920</v>
      </c>
      <c r="D349" s="9">
        <f t="shared" si="91"/>
        <v>0</v>
      </c>
      <c r="E349" s="9">
        <f t="shared" si="103"/>
        <v>0</v>
      </c>
      <c r="F349" s="9">
        <f t="shared" si="104"/>
        <v>0</v>
      </c>
      <c r="G349" s="9">
        <f t="shared" si="92"/>
        <v>0</v>
      </c>
      <c r="I349">
        <f t="shared" si="97"/>
        <v>2</v>
      </c>
      <c r="J349">
        <f t="shared" si="98"/>
        <v>9</v>
      </c>
      <c r="K349">
        <f t="shared" si="99"/>
        <v>2036</v>
      </c>
      <c r="L349">
        <f t="shared" si="102"/>
        <v>365</v>
      </c>
      <c r="M349">
        <f t="shared" si="95"/>
        <v>30</v>
      </c>
      <c r="N349">
        <f t="shared" si="100"/>
        <v>29</v>
      </c>
      <c r="O349">
        <f t="shared" si="101"/>
        <v>2</v>
      </c>
    </row>
    <row r="350" spans="1:15" hidden="1" x14ac:dyDescent="0.2">
      <c r="A350" s="3">
        <f t="shared" si="94"/>
        <v>338</v>
      </c>
      <c r="B350" s="7">
        <f t="shared" si="96"/>
        <v>49950</v>
      </c>
      <c r="C350" s="7">
        <f t="shared" si="105"/>
        <v>49950</v>
      </c>
      <c r="D350" s="9">
        <f t="shared" si="91"/>
        <v>0</v>
      </c>
      <c r="E350" s="9">
        <f t="shared" si="103"/>
        <v>0</v>
      </c>
      <c r="F350" s="9">
        <f t="shared" si="104"/>
        <v>0</v>
      </c>
      <c r="G350" s="9">
        <f t="shared" si="92"/>
        <v>0</v>
      </c>
      <c r="I350">
        <f t="shared" si="97"/>
        <v>2</v>
      </c>
      <c r="J350">
        <f t="shared" si="98"/>
        <v>10</v>
      </c>
      <c r="K350">
        <f t="shared" si="99"/>
        <v>2036</v>
      </c>
      <c r="L350">
        <f t="shared" si="102"/>
        <v>365</v>
      </c>
      <c r="M350">
        <f t="shared" si="95"/>
        <v>31</v>
      </c>
      <c r="N350">
        <f t="shared" si="100"/>
        <v>28</v>
      </c>
      <c r="O350">
        <f t="shared" si="101"/>
        <v>2</v>
      </c>
    </row>
    <row r="351" spans="1:15" hidden="1" x14ac:dyDescent="0.2">
      <c r="A351" s="3">
        <f t="shared" si="94"/>
        <v>339</v>
      </c>
      <c r="B351" s="7">
        <f t="shared" si="96"/>
        <v>49981</v>
      </c>
      <c r="C351" s="7">
        <f t="shared" si="105"/>
        <v>49981</v>
      </c>
      <c r="D351" s="9">
        <f t="shared" ref="D351:D374" si="106">ROUND(G350*($D$2/L350)*N351+G350*($D$2/L350)*O351,2)</f>
        <v>0</v>
      </c>
      <c r="E351" s="9">
        <f t="shared" si="103"/>
        <v>0</v>
      </c>
      <c r="F351" s="9">
        <f t="shared" si="104"/>
        <v>0</v>
      </c>
      <c r="G351" s="9">
        <f t="shared" ref="G351:G374" si="107">IF(E351&lt;G350,G350-E351,0)</f>
        <v>0</v>
      </c>
      <c r="I351">
        <f t="shared" si="97"/>
        <v>2</v>
      </c>
      <c r="J351">
        <f t="shared" si="98"/>
        <v>11</v>
      </c>
      <c r="K351">
        <f t="shared" si="99"/>
        <v>2036</v>
      </c>
      <c r="L351">
        <f t="shared" si="102"/>
        <v>365</v>
      </c>
      <c r="M351">
        <f t="shared" si="95"/>
        <v>30</v>
      </c>
      <c r="N351">
        <f t="shared" si="100"/>
        <v>29</v>
      </c>
      <c r="O351">
        <f t="shared" si="101"/>
        <v>2</v>
      </c>
    </row>
    <row r="352" spans="1:15" hidden="1" x14ac:dyDescent="0.2">
      <c r="A352" s="3">
        <f t="shared" si="94"/>
        <v>340</v>
      </c>
      <c r="B352" s="7">
        <f t="shared" si="96"/>
        <v>50011</v>
      </c>
      <c r="C352" s="7">
        <f t="shared" si="105"/>
        <v>50011</v>
      </c>
      <c r="D352" s="9">
        <f t="shared" si="106"/>
        <v>0</v>
      </c>
      <c r="E352" s="9">
        <f t="shared" si="103"/>
        <v>0</v>
      </c>
      <c r="F352" s="9">
        <f t="shared" si="104"/>
        <v>0</v>
      </c>
      <c r="G352" s="9">
        <f t="shared" si="107"/>
        <v>0</v>
      </c>
      <c r="I352">
        <f t="shared" si="97"/>
        <v>2</v>
      </c>
      <c r="J352">
        <f t="shared" si="98"/>
        <v>12</v>
      </c>
      <c r="K352">
        <f t="shared" si="99"/>
        <v>2036</v>
      </c>
      <c r="L352">
        <f t="shared" si="102"/>
        <v>365</v>
      </c>
      <c r="M352">
        <f t="shared" si="95"/>
        <v>31</v>
      </c>
      <c r="N352">
        <f t="shared" si="100"/>
        <v>28</v>
      </c>
      <c r="O352">
        <f t="shared" si="101"/>
        <v>2</v>
      </c>
    </row>
    <row r="353" spans="1:15" hidden="1" x14ac:dyDescent="0.2">
      <c r="A353" s="3">
        <f t="shared" si="94"/>
        <v>341</v>
      </c>
      <c r="B353" s="7">
        <f t="shared" si="96"/>
        <v>50042</v>
      </c>
      <c r="C353" s="7">
        <f t="shared" si="105"/>
        <v>50042</v>
      </c>
      <c r="D353" s="9">
        <f t="shared" si="106"/>
        <v>0</v>
      </c>
      <c r="E353" s="9">
        <f t="shared" si="103"/>
        <v>0</v>
      </c>
      <c r="F353" s="9">
        <f t="shared" si="104"/>
        <v>0</v>
      </c>
      <c r="G353" s="9">
        <f t="shared" si="107"/>
        <v>0</v>
      </c>
      <c r="I353">
        <f t="shared" si="97"/>
        <v>2</v>
      </c>
      <c r="J353">
        <f t="shared" si="98"/>
        <v>1</v>
      </c>
      <c r="K353">
        <f t="shared" si="99"/>
        <v>2037</v>
      </c>
      <c r="L353">
        <f t="shared" si="102"/>
        <v>365</v>
      </c>
      <c r="M353">
        <f t="shared" si="95"/>
        <v>31</v>
      </c>
      <c r="N353">
        <f t="shared" si="100"/>
        <v>29</v>
      </c>
      <c r="O353">
        <f t="shared" si="101"/>
        <v>2</v>
      </c>
    </row>
    <row r="354" spans="1:15" hidden="1" x14ac:dyDescent="0.2">
      <c r="A354" s="3">
        <f t="shared" si="94"/>
        <v>342</v>
      </c>
      <c r="B354" s="7">
        <f t="shared" si="96"/>
        <v>50073</v>
      </c>
      <c r="C354" s="7">
        <f t="shared" si="105"/>
        <v>50073</v>
      </c>
      <c r="D354" s="9">
        <f t="shared" si="106"/>
        <v>0</v>
      </c>
      <c r="E354" s="9">
        <f t="shared" si="103"/>
        <v>0</v>
      </c>
      <c r="F354" s="9">
        <f t="shared" si="104"/>
        <v>0</v>
      </c>
      <c r="G354" s="9">
        <f t="shared" si="107"/>
        <v>0</v>
      </c>
      <c r="I354">
        <f t="shared" si="97"/>
        <v>2</v>
      </c>
      <c r="J354">
        <f t="shared" si="98"/>
        <v>2</v>
      </c>
      <c r="K354">
        <f t="shared" si="99"/>
        <v>2037</v>
      </c>
      <c r="L354">
        <f t="shared" si="102"/>
        <v>365</v>
      </c>
      <c r="M354">
        <f t="shared" si="95"/>
        <v>28</v>
      </c>
      <c r="N354">
        <f t="shared" si="100"/>
        <v>29</v>
      </c>
      <c r="O354">
        <f t="shared" si="101"/>
        <v>2</v>
      </c>
    </row>
    <row r="355" spans="1:15" hidden="1" x14ac:dyDescent="0.2">
      <c r="A355" s="3">
        <f t="shared" si="94"/>
        <v>343</v>
      </c>
      <c r="B355" s="7">
        <f t="shared" si="96"/>
        <v>50101</v>
      </c>
      <c r="C355" s="7">
        <f t="shared" si="105"/>
        <v>50101</v>
      </c>
      <c r="D355" s="9">
        <f t="shared" si="106"/>
        <v>0</v>
      </c>
      <c r="E355" s="9">
        <f t="shared" si="103"/>
        <v>0</v>
      </c>
      <c r="F355" s="9">
        <f t="shared" si="104"/>
        <v>0</v>
      </c>
      <c r="G355" s="9">
        <f t="shared" si="107"/>
        <v>0</v>
      </c>
      <c r="I355">
        <f t="shared" si="97"/>
        <v>2</v>
      </c>
      <c r="J355">
        <f t="shared" si="98"/>
        <v>3</v>
      </c>
      <c r="K355">
        <f t="shared" si="99"/>
        <v>2037</v>
      </c>
      <c r="L355">
        <f t="shared" si="102"/>
        <v>365</v>
      </c>
      <c r="M355">
        <f t="shared" si="95"/>
        <v>31</v>
      </c>
      <c r="N355">
        <f t="shared" si="100"/>
        <v>26</v>
      </c>
      <c r="O355">
        <f t="shared" si="101"/>
        <v>2</v>
      </c>
    </row>
    <row r="356" spans="1:15" hidden="1" x14ac:dyDescent="0.2">
      <c r="A356" s="3">
        <f t="shared" si="94"/>
        <v>344</v>
      </c>
      <c r="B356" s="7">
        <f t="shared" si="96"/>
        <v>50132</v>
      </c>
      <c r="C356" s="7">
        <f t="shared" si="105"/>
        <v>50132</v>
      </c>
      <c r="D356" s="9">
        <f t="shared" si="106"/>
        <v>0</v>
      </c>
      <c r="E356" s="9">
        <f t="shared" si="103"/>
        <v>0</v>
      </c>
      <c r="F356" s="9">
        <f t="shared" si="104"/>
        <v>0</v>
      </c>
      <c r="G356" s="9">
        <f t="shared" si="107"/>
        <v>0</v>
      </c>
      <c r="I356">
        <f t="shared" si="97"/>
        <v>2</v>
      </c>
      <c r="J356">
        <f t="shared" si="98"/>
        <v>4</v>
      </c>
      <c r="K356">
        <f t="shared" si="99"/>
        <v>2037</v>
      </c>
      <c r="L356">
        <f t="shared" si="102"/>
        <v>365</v>
      </c>
      <c r="M356">
        <f t="shared" si="95"/>
        <v>30</v>
      </c>
      <c r="N356">
        <f t="shared" si="100"/>
        <v>29</v>
      </c>
      <c r="O356">
        <f t="shared" si="101"/>
        <v>2</v>
      </c>
    </row>
    <row r="357" spans="1:15" hidden="1" x14ac:dyDescent="0.2">
      <c r="A357" s="3">
        <f t="shared" si="94"/>
        <v>345</v>
      </c>
      <c r="B357" s="7">
        <f t="shared" si="96"/>
        <v>50162</v>
      </c>
      <c r="C357" s="7">
        <f t="shared" si="105"/>
        <v>50162</v>
      </c>
      <c r="D357" s="9">
        <f t="shared" si="106"/>
        <v>0</v>
      </c>
      <c r="E357" s="9">
        <f t="shared" si="103"/>
        <v>0</v>
      </c>
      <c r="F357" s="9">
        <f t="shared" si="104"/>
        <v>0</v>
      </c>
      <c r="G357" s="9">
        <f t="shared" si="107"/>
        <v>0</v>
      </c>
      <c r="I357">
        <f t="shared" si="97"/>
        <v>2</v>
      </c>
      <c r="J357">
        <f t="shared" si="98"/>
        <v>5</v>
      </c>
      <c r="K357">
        <f t="shared" si="99"/>
        <v>2037</v>
      </c>
      <c r="L357">
        <f t="shared" si="102"/>
        <v>365</v>
      </c>
      <c r="M357">
        <f t="shared" si="95"/>
        <v>31</v>
      </c>
      <c r="N357">
        <f t="shared" si="100"/>
        <v>28</v>
      </c>
      <c r="O357">
        <f t="shared" si="101"/>
        <v>2</v>
      </c>
    </row>
    <row r="358" spans="1:15" hidden="1" x14ac:dyDescent="0.2">
      <c r="A358" s="3">
        <f t="shared" si="94"/>
        <v>346</v>
      </c>
      <c r="B358" s="7">
        <f t="shared" si="96"/>
        <v>50193</v>
      </c>
      <c r="C358" s="7">
        <f t="shared" si="105"/>
        <v>50193</v>
      </c>
      <c r="D358" s="9">
        <f t="shared" si="106"/>
        <v>0</v>
      </c>
      <c r="E358" s="9">
        <f t="shared" si="103"/>
        <v>0</v>
      </c>
      <c r="F358" s="9">
        <f t="shared" si="104"/>
        <v>0</v>
      </c>
      <c r="G358" s="9">
        <f t="shared" si="107"/>
        <v>0</v>
      </c>
      <c r="I358">
        <f t="shared" si="97"/>
        <v>2</v>
      </c>
      <c r="J358">
        <f t="shared" si="98"/>
        <v>6</v>
      </c>
      <c r="K358">
        <f t="shared" si="99"/>
        <v>2037</v>
      </c>
      <c r="L358">
        <f t="shared" si="102"/>
        <v>365</v>
      </c>
      <c r="M358">
        <f t="shared" si="95"/>
        <v>30</v>
      </c>
      <c r="N358">
        <f t="shared" si="100"/>
        <v>29</v>
      </c>
      <c r="O358">
        <f t="shared" si="101"/>
        <v>2</v>
      </c>
    </row>
    <row r="359" spans="1:15" hidden="1" x14ac:dyDescent="0.2">
      <c r="A359" s="3">
        <f t="shared" si="94"/>
        <v>347</v>
      </c>
      <c r="B359" s="7">
        <f t="shared" si="96"/>
        <v>50223</v>
      </c>
      <c r="C359" s="7">
        <f t="shared" si="105"/>
        <v>50223</v>
      </c>
      <c r="D359" s="9">
        <f t="shared" si="106"/>
        <v>0</v>
      </c>
      <c r="E359" s="9">
        <f t="shared" si="103"/>
        <v>0</v>
      </c>
      <c r="F359" s="9">
        <f t="shared" si="104"/>
        <v>0</v>
      </c>
      <c r="G359" s="9">
        <f t="shared" si="107"/>
        <v>0</v>
      </c>
      <c r="I359">
        <f t="shared" si="97"/>
        <v>2</v>
      </c>
      <c r="J359">
        <f t="shared" si="98"/>
        <v>7</v>
      </c>
      <c r="K359">
        <f t="shared" si="99"/>
        <v>2037</v>
      </c>
      <c r="L359">
        <f t="shared" si="102"/>
        <v>365</v>
      </c>
      <c r="M359">
        <f t="shared" si="95"/>
        <v>31</v>
      </c>
      <c r="N359">
        <f t="shared" si="100"/>
        <v>28</v>
      </c>
      <c r="O359">
        <f t="shared" si="101"/>
        <v>2</v>
      </c>
    </row>
    <row r="360" spans="1:15" hidden="1" x14ac:dyDescent="0.2">
      <c r="A360" s="3">
        <f t="shared" si="94"/>
        <v>348</v>
      </c>
      <c r="B360" s="7">
        <f t="shared" si="96"/>
        <v>50254</v>
      </c>
      <c r="C360" s="7">
        <f t="shared" si="105"/>
        <v>50254</v>
      </c>
      <c r="D360" s="9">
        <f t="shared" si="106"/>
        <v>0</v>
      </c>
      <c r="E360" s="9">
        <f t="shared" si="103"/>
        <v>0</v>
      </c>
      <c r="F360" s="9">
        <f t="shared" si="104"/>
        <v>0</v>
      </c>
      <c r="G360" s="9">
        <f t="shared" si="107"/>
        <v>0</v>
      </c>
      <c r="I360">
        <f t="shared" si="97"/>
        <v>2</v>
      </c>
      <c r="J360">
        <f t="shared" si="98"/>
        <v>8</v>
      </c>
      <c r="K360">
        <f t="shared" si="99"/>
        <v>2037</v>
      </c>
      <c r="L360">
        <f t="shared" si="102"/>
        <v>365</v>
      </c>
      <c r="M360">
        <f t="shared" si="95"/>
        <v>31</v>
      </c>
      <c r="N360">
        <f t="shared" si="100"/>
        <v>29</v>
      </c>
      <c r="O360">
        <f t="shared" si="101"/>
        <v>2</v>
      </c>
    </row>
    <row r="361" spans="1:15" hidden="1" x14ac:dyDescent="0.2">
      <c r="A361" s="3">
        <f t="shared" si="94"/>
        <v>349</v>
      </c>
      <c r="B361" s="7">
        <f t="shared" si="96"/>
        <v>50285</v>
      </c>
      <c r="C361" s="7">
        <f t="shared" si="105"/>
        <v>50285</v>
      </c>
      <c r="D361" s="9">
        <f t="shared" si="106"/>
        <v>0</v>
      </c>
      <c r="E361" s="9">
        <f t="shared" si="103"/>
        <v>0</v>
      </c>
      <c r="F361" s="9">
        <f t="shared" si="104"/>
        <v>0</v>
      </c>
      <c r="G361" s="9">
        <f t="shared" si="107"/>
        <v>0</v>
      </c>
      <c r="I361">
        <f t="shared" si="97"/>
        <v>2</v>
      </c>
      <c r="J361">
        <f t="shared" si="98"/>
        <v>9</v>
      </c>
      <c r="K361">
        <f t="shared" si="99"/>
        <v>2037</v>
      </c>
      <c r="L361">
        <f t="shared" si="102"/>
        <v>365</v>
      </c>
      <c r="M361">
        <f t="shared" si="95"/>
        <v>30</v>
      </c>
      <c r="N361">
        <f t="shared" si="100"/>
        <v>29</v>
      </c>
      <c r="O361">
        <f t="shared" si="101"/>
        <v>2</v>
      </c>
    </row>
    <row r="362" spans="1:15" hidden="1" x14ac:dyDescent="0.2">
      <c r="A362" s="3">
        <f t="shared" si="94"/>
        <v>350</v>
      </c>
      <c r="B362" s="7">
        <f t="shared" si="96"/>
        <v>50315</v>
      </c>
      <c r="C362" s="7">
        <f t="shared" si="105"/>
        <v>50315</v>
      </c>
      <c r="D362" s="9">
        <f t="shared" si="106"/>
        <v>0</v>
      </c>
      <c r="E362" s="9">
        <f t="shared" si="103"/>
        <v>0</v>
      </c>
      <c r="F362" s="9">
        <f t="shared" si="104"/>
        <v>0</v>
      </c>
      <c r="G362" s="9">
        <f t="shared" si="107"/>
        <v>0</v>
      </c>
      <c r="I362">
        <f t="shared" si="97"/>
        <v>2</v>
      </c>
      <c r="J362">
        <f t="shared" si="98"/>
        <v>10</v>
      </c>
      <c r="K362">
        <f t="shared" si="99"/>
        <v>2037</v>
      </c>
      <c r="L362">
        <f t="shared" si="102"/>
        <v>365</v>
      </c>
      <c r="M362">
        <f t="shared" si="95"/>
        <v>31</v>
      </c>
      <c r="N362">
        <f t="shared" si="100"/>
        <v>28</v>
      </c>
      <c r="O362">
        <f t="shared" si="101"/>
        <v>2</v>
      </c>
    </row>
    <row r="363" spans="1:15" hidden="1" x14ac:dyDescent="0.2">
      <c r="A363" s="3">
        <f t="shared" si="94"/>
        <v>351</v>
      </c>
      <c r="B363" s="7">
        <f t="shared" si="96"/>
        <v>50346</v>
      </c>
      <c r="C363" s="7">
        <f t="shared" si="105"/>
        <v>50346</v>
      </c>
      <c r="D363" s="9">
        <f t="shared" si="106"/>
        <v>0</v>
      </c>
      <c r="E363" s="9">
        <f t="shared" si="103"/>
        <v>0</v>
      </c>
      <c r="F363" s="9">
        <f t="shared" si="104"/>
        <v>0</v>
      </c>
      <c r="G363" s="9">
        <f t="shared" si="107"/>
        <v>0</v>
      </c>
      <c r="I363">
        <f t="shared" si="97"/>
        <v>2</v>
      </c>
      <c r="J363">
        <f t="shared" si="98"/>
        <v>11</v>
      </c>
      <c r="K363">
        <f t="shared" si="99"/>
        <v>2037</v>
      </c>
      <c r="L363">
        <f t="shared" si="102"/>
        <v>365</v>
      </c>
      <c r="M363">
        <f t="shared" si="95"/>
        <v>30</v>
      </c>
      <c r="N363">
        <f t="shared" si="100"/>
        <v>29</v>
      </c>
      <c r="O363">
        <f t="shared" si="101"/>
        <v>2</v>
      </c>
    </row>
    <row r="364" spans="1:15" hidden="1" x14ac:dyDescent="0.2">
      <c r="A364" s="3">
        <f t="shared" si="94"/>
        <v>352</v>
      </c>
      <c r="B364" s="7">
        <f t="shared" si="96"/>
        <v>50376</v>
      </c>
      <c r="C364" s="7">
        <f t="shared" si="105"/>
        <v>50376</v>
      </c>
      <c r="D364" s="9">
        <f t="shared" si="106"/>
        <v>0</v>
      </c>
      <c r="E364" s="9">
        <f t="shared" si="103"/>
        <v>0</v>
      </c>
      <c r="F364" s="9">
        <f t="shared" si="104"/>
        <v>0</v>
      </c>
      <c r="G364" s="9">
        <f t="shared" si="107"/>
        <v>0</v>
      </c>
      <c r="I364">
        <f t="shared" si="97"/>
        <v>2</v>
      </c>
      <c r="J364">
        <f t="shared" si="98"/>
        <v>12</v>
      </c>
      <c r="K364">
        <f t="shared" si="99"/>
        <v>2037</v>
      </c>
      <c r="L364">
        <f t="shared" si="102"/>
        <v>365</v>
      </c>
      <c r="M364">
        <f t="shared" si="95"/>
        <v>31</v>
      </c>
      <c r="N364">
        <f t="shared" si="100"/>
        <v>28</v>
      </c>
      <c r="O364">
        <f t="shared" si="101"/>
        <v>2</v>
      </c>
    </row>
    <row r="365" spans="1:15" hidden="1" x14ac:dyDescent="0.2">
      <c r="A365" s="3">
        <f t="shared" si="94"/>
        <v>353</v>
      </c>
      <c r="B365" s="7">
        <f t="shared" si="96"/>
        <v>50407</v>
      </c>
      <c r="C365" s="7">
        <f t="shared" si="105"/>
        <v>50407</v>
      </c>
      <c r="D365" s="9">
        <f t="shared" si="106"/>
        <v>0</v>
      </c>
      <c r="E365" s="9">
        <f t="shared" si="103"/>
        <v>0</v>
      </c>
      <c r="F365" s="9">
        <f t="shared" si="104"/>
        <v>0</v>
      </c>
      <c r="G365" s="9">
        <f t="shared" si="107"/>
        <v>0</v>
      </c>
      <c r="I365">
        <f t="shared" si="97"/>
        <v>2</v>
      </c>
      <c r="J365">
        <f t="shared" si="98"/>
        <v>1</v>
      </c>
      <c r="K365">
        <f t="shared" si="99"/>
        <v>2038</v>
      </c>
      <c r="L365">
        <f t="shared" si="102"/>
        <v>365</v>
      </c>
      <c r="M365">
        <f t="shared" si="95"/>
        <v>31</v>
      </c>
      <c r="N365">
        <f t="shared" si="100"/>
        <v>29</v>
      </c>
      <c r="O365">
        <f t="shared" si="101"/>
        <v>2</v>
      </c>
    </row>
    <row r="366" spans="1:15" hidden="1" x14ac:dyDescent="0.2">
      <c r="A366" s="3">
        <f t="shared" si="94"/>
        <v>354</v>
      </c>
      <c r="B366" s="7">
        <f t="shared" si="96"/>
        <v>50438</v>
      </c>
      <c r="C366" s="7">
        <f t="shared" si="105"/>
        <v>50438</v>
      </c>
      <c r="D366" s="9">
        <f t="shared" si="106"/>
        <v>0</v>
      </c>
      <c r="E366" s="9">
        <f t="shared" si="103"/>
        <v>0</v>
      </c>
      <c r="F366" s="9">
        <f t="shared" si="104"/>
        <v>0</v>
      </c>
      <c r="G366" s="9">
        <f t="shared" si="107"/>
        <v>0</v>
      </c>
      <c r="I366">
        <f t="shared" si="97"/>
        <v>2</v>
      </c>
      <c r="J366">
        <f t="shared" si="98"/>
        <v>2</v>
      </c>
      <c r="K366">
        <f t="shared" si="99"/>
        <v>2038</v>
      </c>
      <c r="L366">
        <f t="shared" si="102"/>
        <v>365</v>
      </c>
      <c r="M366">
        <f t="shared" si="95"/>
        <v>28</v>
      </c>
      <c r="N366">
        <f t="shared" si="100"/>
        <v>29</v>
      </c>
      <c r="O366">
        <f t="shared" si="101"/>
        <v>2</v>
      </c>
    </row>
    <row r="367" spans="1:15" hidden="1" x14ac:dyDescent="0.2">
      <c r="A367" s="3">
        <f t="shared" si="94"/>
        <v>355</v>
      </c>
      <c r="B367" s="7">
        <f t="shared" si="96"/>
        <v>50466</v>
      </c>
      <c r="C367" s="7">
        <f t="shared" si="105"/>
        <v>50466</v>
      </c>
      <c r="D367" s="9">
        <f t="shared" si="106"/>
        <v>0</v>
      </c>
      <c r="E367" s="9">
        <f t="shared" si="103"/>
        <v>0</v>
      </c>
      <c r="F367" s="9">
        <f t="shared" si="104"/>
        <v>0</v>
      </c>
      <c r="G367" s="9">
        <f t="shared" si="107"/>
        <v>0</v>
      </c>
      <c r="I367">
        <f t="shared" si="97"/>
        <v>2</v>
      </c>
      <c r="J367">
        <f t="shared" si="98"/>
        <v>3</v>
      </c>
      <c r="K367">
        <f t="shared" si="99"/>
        <v>2038</v>
      </c>
      <c r="L367">
        <f t="shared" si="102"/>
        <v>365</v>
      </c>
      <c r="M367">
        <f t="shared" si="95"/>
        <v>31</v>
      </c>
      <c r="N367">
        <f t="shared" si="100"/>
        <v>26</v>
      </c>
      <c r="O367">
        <f t="shared" si="101"/>
        <v>2</v>
      </c>
    </row>
    <row r="368" spans="1:15" hidden="1" x14ac:dyDescent="0.2">
      <c r="A368" s="3">
        <f t="shared" si="94"/>
        <v>356</v>
      </c>
      <c r="B368" s="7">
        <f t="shared" si="96"/>
        <v>50497</v>
      </c>
      <c r="C368" s="7">
        <f t="shared" si="105"/>
        <v>50497</v>
      </c>
      <c r="D368" s="9">
        <f t="shared" si="106"/>
        <v>0</v>
      </c>
      <c r="E368" s="9">
        <f t="shared" si="103"/>
        <v>0</v>
      </c>
      <c r="F368" s="9">
        <f t="shared" si="104"/>
        <v>0</v>
      </c>
      <c r="G368" s="9">
        <f t="shared" si="107"/>
        <v>0</v>
      </c>
      <c r="I368">
        <f t="shared" si="97"/>
        <v>2</v>
      </c>
      <c r="J368">
        <f t="shared" si="98"/>
        <v>4</v>
      </c>
      <c r="K368">
        <f t="shared" si="99"/>
        <v>2038</v>
      </c>
      <c r="L368">
        <f t="shared" si="102"/>
        <v>365</v>
      </c>
      <c r="M368">
        <f t="shared" si="95"/>
        <v>30</v>
      </c>
      <c r="N368">
        <f t="shared" si="100"/>
        <v>29</v>
      </c>
      <c r="O368">
        <f t="shared" si="101"/>
        <v>2</v>
      </c>
    </row>
    <row r="369" spans="1:15" hidden="1" x14ac:dyDescent="0.2">
      <c r="A369" s="3">
        <f t="shared" si="94"/>
        <v>357</v>
      </c>
      <c r="B369" s="7">
        <f t="shared" si="96"/>
        <v>50527</v>
      </c>
      <c r="C369" s="7">
        <f t="shared" si="105"/>
        <v>50527</v>
      </c>
      <c r="D369" s="9">
        <f t="shared" si="106"/>
        <v>0</v>
      </c>
      <c r="E369" s="9">
        <f t="shared" si="103"/>
        <v>0</v>
      </c>
      <c r="F369" s="9">
        <f t="shared" si="104"/>
        <v>0</v>
      </c>
      <c r="G369" s="9">
        <f t="shared" si="107"/>
        <v>0</v>
      </c>
      <c r="I369">
        <f t="shared" si="97"/>
        <v>2</v>
      </c>
      <c r="J369">
        <f t="shared" si="98"/>
        <v>5</v>
      </c>
      <c r="K369">
        <f t="shared" si="99"/>
        <v>2038</v>
      </c>
      <c r="L369">
        <f t="shared" si="102"/>
        <v>365</v>
      </c>
      <c r="M369">
        <f t="shared" si="95"/>
        <v>31</v>
      </c>
      <c r="N369">
        <f t="shared" si="100"/>
        <v>28</v>
      </c>
      <c r="O369">
        <f t="shared" si="101"/>
        <v>2</v>
      </c>
    </row>
    <row r="370" spans="1:15" hidden="1" x14ac:dyDescent="0.2">
      <c r="A370" s="3">
        <f t="shared" si="94"/>
        <v>358</v>
      </c>
      <c r="B370" s="7">
        <f t="shared" si="96"/>
        <v>50558</v>
      </c>
      <c r="C370" s="7">
        <f t="shared" si="105"/>
        <v>50558</v>
      </c>
      <c r="D370" s="9">
        <f t="shared" si="106"/>
        <v>0</v>
      </c>
      <c r="E370" s="9">
        <f t="shared" si="103"/>
        <v>0</v>
      </c>
      <c r="F370" s="9">
        <f t="shared" si="104"/>
        <v>0</v>
      </c>
      <c r="G370" s="9">
        <f t="shared" si="107"/>
        <v>0</v>
      </c>
      <c r="I370">
        <f t="shared" si="97"/>
        <v>2</v>
      </c>
      <c r="J370">
        <f t="shared" si="98"/>
        <v>6</v>
      </c>
      <c r="K370">
        <f t="shared" si="99"/>
        <v>2038</v>
      </c>
      <c r="L370">
        <f t="shared" si="102"/>
        <v>365</v>
      </c>
      <c r="M370">
        <f t="shared" si="95"/>
        <v>30</v>
      </c>
      <c r="N370">
        <f t="shared" si="100"/>
        <v>29</v>
      </c>
      <c r="O370">
        <f t="shared" si="101"/>
        <v>2</v>
      </c>
    </row>
    <row r="371" spans="1:15" hidden="1" x14ac:dyDescent="0.2">
      <c r="A371" s="3">
        <f t="shared" si="94"/>
        <v>359</v>
      </c>
      <c r="B371" s="7">
        <f t="shared" si="96"/>
        <v>50588</v>
      </c>
      <c r="C371" s="7">
        <f t="shared" si="105"/>
        <v>50588</v>
      </c>
      <c r="D371" s="9">
        <f t="shared" si="106"/>
        <v>0</v>
      </c>
      <c r="E371" s="9">
        <f t="shared" si="103"/>
        <v>0</v>
      </c>
      <c r="F371" s="9">
        <f t="shared" si="104"/>
        <v>0</v>
      </c>
      <c r="G371" s="9">
        <f t="shared" si="107"/>
        <v>0</v>
      </c>
      <c r="I371">
        <f t="shared" si="97"/>
        <v>2</v>
      </c>
      <c r="J371">
        <f t="shared" si="98"/>
        <v>7</v>
      </c>
      <c r="K371">
        <f t="shared" si="99"/>
        <v>2038</v>
      </c>
      <c r="L371">
        <f t="shared" si="102"/>
        <v>365</v>
      </c>
      <c r="M371">
        <f t="shared" si="95"/>
        <v>31</v>
      </c>
      <c r="N371">
        <f t="shared" si="100"/>
        <v>28</v>
      </c>
      <c r="O371">
        <f t="shared" si="101"/>
        <v>2</v>
      </c>
    </row>
    <row r="372" spans="1:15" hidden="1" x14ac:dyDescent="0.2">
      <c r="A372" s="3">
        <f t="shared" si="94"/>
        <v>360</v>
      </c>
      <c r="B372" s="7">
        <f t="shared" si="96"/>
        <v>50619</v>
      </c>
      <c r="C372" s="7">
        <f t="shared" si="105"/>
        <v>50619</v>
      </c>
      <c r="D372" s="9">
        <f t="shared" si="106"/>
        <v>0</v>
      </c>
      <c r="E372" s="9">
        <f t="shared" si="103"/>
        <v>0</v>
      </c>
      <c r="F372" s="9">
        <f t="shared" si="104"/>
        <v>0</v>
      </c>
      <c r="G372" s="9">
        <f t="shared" si="107"/>
        <v>0</v>
      </c>
      <c r="I372">
        <f t="shared" si="97"/>
        <v>2</v>
      </c>
      <c r="J372">
        <f t="shared" si="98"/>
        <v>8</v>
      </c>
      <c r="K372">
        <f t="shared" si="99"/>
        <v>2038</v>
      </c>
      <c r="L372">
        <f t="shared" si="102"/>
        <v>365</v>
      </c>
      <c r="M372">
        <f t="shared" si="95"/>
        <v>31</v>
      </c>
      <c r="N372">
        <f t="shared" si="100"/>
        <v>29</v>
      </c>
      <c r="O372">
        <f t="shared" si="101"/>
        <v>2</v>
      </c>
    </row>
    <row r="373" spans="1:15" hidden="1" x14ac:dyDescent="0.2">
      <c r="A373" s="3">
        <f t="shared" si="94"/>
        <v>361</v>
      </c>
      <c r="B373" s="7">
        <f t="shared" si="96"/>
        <v>50650</v>
      </c>
      <c r="C373" s="7">
        <f t="shared" si="105"/>
        <v>50650</v>
      </c>
      <c r="D373" s="9">
        <f t="shared" si="106"/>
        <v>0</v>
      </c>
      <c r="E373" s="9">
        <f t="shared" si="103"/>
        <v>0</v>
      </c>
      <c r="F373" s="9">
        <f t="shared" si="104"/>
        <v>0</v>
      </c>
      <c r="G373" s="9">
        <f t="shared" si="107"/>
        <v>0</v>
      </c>
      <c r="I373">
        <f t="shared" si="97"/>
        <v>2</v>
      </c>
      <c r="J373">
        <f t="shared" si="98"/>
        <v>9</v>
      </c>
      <c r="K373">
        <f t="shared" si="99"/>
        <v>2038</v>
      </c>
      <c r="L373">
        <f t="shared" si="102"/>
        <v>365</v>
      </c>
      <c r="M373">
        <f t="shared" si="95"/>
        <v>30</v>
      </c>
      <c r="N373">
        <f t="shared" si="100"/>
        <v>29</v>
      </c>
      <c r="O373">
        <f t="shared" si="101"/>
        <v>2</v>
      </c>
    </row>
    <row r="374" spans="1:15" hidden="1" x14ac:dyDescent="0.2">
      <c r="A374" s="3">
        <f t="shared" si="94"/>
        <v>362</v>
      </c>
      <c r="B374" s="7">
        <f t="shared" si="96"/>
        <v>50680</v>
      </c>
      <c r="C374" s="7">
        <f t="shared" si="105"/>
        <v>50680</v>
      </c>
      <c r="D374" s="9">
        <f t="shared" si="106"/>
        <v>0</v>
      </c>
      <c r="E374" s="9">
        <f t="shared" si="103"/>
        <v>0</v>
      </c>
      <c r="F374" s="9">
        <f t="shared" si="104"/>
        <v>0</v>
      </c>
      <c r="G374" s="9">
        <f t="shared" si="107"/>
        <v>0</v>
      </c>
      <c r="I374">
        <f t="shared" si="97"/>
        <v>2</v>
      </c>
      <c r="J374">
        <f t="shared" si="98"/>
        <v>10</v>
      </c>
      <c r="K374">
        <f t="shared" si="99"/>
        <v>2038</v>
      </c>
      <c r="L374">
        <f t="shared" si="102"/>
        <v>365</v>
      </c>
      <c r="M374">
        <f t="shared" si="95"/>
        <v>31</v>
      </c>
      <c r="N374">
        <f t="shared" si="100"/>
        <v>28</v>
      </c>
      <c r="O374">
        <f t="shared" si="101"/>
        <v>2</v>
      </c>
    </row>
    <row r="375" spans="1:15" hidden="1" x14ac:dyDescent="0.2">
      <c r="A375" s="11" t="s">
        <v>12</v>
      </c>
      <c r="D375" s="9">
        <f>SUM(D13:D374)</f>
        <v>428754.87999999995</v>
      </c>
      <c r="E375" s="9">
        <f>SUM(E13:E374)</f>
        <v>321000.00000000047</v>
      </c>
      <c r="F375" s="9">
        <f>SUM(D375:E375)</f>
        <v>749754.88000000035</v>
      </c>
    </row>
    <row r="376" spans="1:15" hidden="1" x14ac:dyDescent="0.2"/>
    <row r="377" spans="1:15" hidden="1" x14ac:dyDescent="0.2"/>
    <row r="378" spans="1:15" hidden="1" x14ac:dyDescent="0.2"/>
    <row r="379" spans="1:15" hidden="1" x14ac:dyDescent="0.2"/>
    <row r="380" spans="1:15" hidden="1" x14ac:dyDescent="0.2"/>
    <row r="381" spans="1:15" hidden="1" x14ac:dyDescent="0.2"/>
    <row r="382" spans="1:15" hidden="1" x14ac:dyDescent="0.2"/>
    <row r="383" spans="1:15" hidden="1" x14ac:dyDescent="0.2"/>
    <row r="384" spans="1:15" hidden="1" x14ac:dyDescent="0.2"/>
  </sheetData>
  <phoneticPr fontId="0" type="noConversion"/>
  <dataValidations count="2">
    <dataValidation type="list" allowBlank="1" showInputMessage="1" showErrorMessage="1" sqref="H10">
      <formula1>$L$9:$L$10</formula1>
    </dataValidation>
    <dataValidation type="list" allowBlank="1" showInputMessage="1" showErrorMessage="1" sqref="F10">
      <formula1>$U$8:$U$10</formula1>
    </dataValidation>
  </dataValidations>
  <printOptions gridLines="1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4"/>
  <sheetViews>
    <sheetView tabSelected="1" zoomScaleNormal="100" workbookViewId="0">
      <selection activeCell="D2" sqref="D2"/>
    </sheetView>
  </sheetViews>
  <sheetFormatPr defaultColWidth="15.7109375" defaultRowHeight="12.75" x14ac:dyDescent="0.2"/>
  <cols>
    <col min="1" max="1" width="14.140625" customWidth="1"/>
    <col min="2" max="2" width="14.85546875" customWidth="1"/>
    <col min="3" max="3" width="14.140625" customWidth="1"/>
    <col min="4" max="4" width="13.140625" customWidth="1"/>
    <col min="5" max="5" width="13" customWidth="1"/>
    <col min="6" max="6" width="12.5703125" customWidth="1"/>
    <col min="7" max="7" width="16.7109375" customWidth="1"/>
    <col min="8" max="8" width="15" customWidth="1"/>
    <col min="9" max="9" width="0.140625" hidden="1" customWidth="1"/>
    <col min="10" max="10" width="0.42578125" hidden="1" customWidth="1"/>
    <col min="11" max="11" width="0.140625" hidden="1" customWidth="1"/>
    <col min="12" max="12" width="10.140625" hidden="1" customWidth="1"/>
    <col min="13" max="13" width="9.7109375" hidden="1" customWidth="1"/>
    <col min="14" max="14" width="10.28515625" hidden="1" customWidth="1"/>
    <col min="15" max="15" width="0.140625" hidden="1" customWidth="1"/>
    <col min="16" max="16" width="6.7109375" hidden="1" customWidth="1"/>
    <col min="17" max="17" width="7.5703125" hidden="1" customWidth="1"/>
    <col min="18" max="18" width="15" hidden="1" customWidth="1"/>
    <col min="19" max="19" width="0.140625" hidden="1" customWidth="1"/>
    <col min="20" max="20" width="2.7109375" hidden="1" customWidth="1"/>
    <col min="21" max="21" width="0.140625" hidden="1" customWidth="1"/>
  </cols>
  <sheetData>
    <row r="1" spans="1:21" s="3" customFormat="1" ht="26.25" thickBo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</row>
    <row r="2" spans="1:21" ht="12.75" customHeight="1" thickBot="1" x14ac:dyDescent="0.25">
      <c r="B2" s="52">
        <v>1500000</v>
      </c>
      <c r="C2" s="4">
        <v>7</v>
      </c>
      <c r="D2" s="55">
        <v>0.12</v>
      </c>
      <c r="E2" s="6">
        <v>41544</v>
      </c>
      <c r="F2" s="40">
        <v>41557</v>
      </c>
      <c r="G2" s="54">
        <f>ROUND(B2*((D2/12)/(1-POWER(1+D2/12,-(B7-2)))),2)</f>
        <v>26479.1</v>
      </c>
    </row>
    <row r="3" spans="1:21" hidden="1" x14ac:dyDescent="0.2">
      <c r="B3" s="31"/>
      <c r="C3" s="32"/>
      <c r="D3" s="33"/>
      <c r="E3" s="34"/>
      <c r="F3" s="47"/>
      <c r="G3" s="35"/>
    </row>
    <row r="4" spans="1:21" ht="12.75" hidden="1" customHeight="1" x14ac:dyDescent="0.2">
      <c r="B4" s="31"/>
      <c r="C4" s="36"/>
      <c r="D4" s="37"/>
      <c r="E4" s="34"/>
      <c r="F4" s="47"/>
      <c r="G4" s="35"/>
    </row>
    <row r="5" spans="1:21" ht="12.75" hidden="1" customHeight="1" x14ac:dyDescent="0.2">
      <c r="B5" s="31"/>
      <c r="C5" s="36"/>
      <c r="D5" s="37"/>
      <c r="E5" s="34"/>
      <c r="F5" s="47"/>
      <c r="G5" s="35"/>
    </row>
    <row r="6" spans="1:21" hidden="1" x14ac:dyDescent="0.2">
      <c r="A6" s="18"/>
      <c r="B6" s="19" t="s">
        <v>6</v>
      </c>
      <c r="C6" s="42"/>
      <c r="D6" s="42"/>
      <c r="E6" s="20"/>
      <c r="F6" s="47"/>
      <c r="G6" s="21"/>
    </row>
    <row r="7" spans="1:21" ht="14.25" hidden="1" customHeight="1" x14ac:dyDescent="0.2">
      <c r="A7" s="21"/>
      <c r="B7" s="22">
        <f>C2*12+2</f>
        <v>86</v>
      </c>
      <c r="C7" s="43"/>
      <c r="D7" s="43"/>
      <c r="E7" s="21"/>
      <c r="F7" s="47"/>
      <c r="G7" s="21"/>
    </row>
    <row r="8" spans="1:21" hidden="1" x14ac:dyDescent="0.2">
      <c r="A8" s="21"/>
      <c r="B8" s="22"/>
      <c r="C8" s="21"/>
      <c r="D8" s="23"/>
      <c r="E8" s="21"/>
      <c r="F8" s="47"/>
      <c r="G8" s="21"/>
      <c r="R8">
        <f>IF(F10=U8,2,IF(F10=U9,10,20))</f>
        <v>10</v>
      </c>
      <c r="T8">
        <v>1</v>
      </c>
      <c r="U8" t="s">
        <v>20</v>
      </c>
    </row>
    <row r="9" spans="1:21" ht="26.25" thickBot="1" x14ac:dyDescent="0.25">
      <c r="A9" s="21"/>
      <c r="B9" s="24"/>
      <c r="C9" s="44"/>
      <c r="D9" s="45"/>
      <c r="E9" s="45"/>
      <c r="F9" s="38" t="s">
        <v>23</v>
      </c>
      <c r="G9" s="20"/>
      <c r="H9" s="3" t="s">
        <v>14</v>
      </c>
      <c r="K9" s="12">
        <f>IF(H10="платежа",1,2)</f>
        <v>1</v>
      </c>
      <c r="L9" s="12" t="s">
        <v>15</v>
      </c>
      <c r="T9">
        <v>2</v>
      </c>
      <c r="U9" t="s">
        <v>21</v>
      </c>
    </row>
    <row r="10" spans="1:21" ht="13.5" thickBot="1" x14ac:dyDescent="0.25">
      <c r="A10" s="21"/>
      <c r="B10" s="22"/>
      <c r="C10" s="46"/>
      <c r="D10" s="30"/>
      <c r="E10" s="30"/>
      <c r="F10" s="39" t="s">
        <v>21</v>
      </c>
      <c r="G10" s="20"/>
      <c r="H10" s="4" t="s">
        <v>15</v>
      </c>
      <c r="K10" s="13"/>
      <c r="L10" s="12" t="s">
        <v>16</v>
      </c>
      <c r="T10">
        <v>3</v>
      </c>
      <c r="U10" t="s">
        <v>22</v>
      </c>
    </row>
    <row r="11" spans="1:21" ht="39" customHeight="1" x14ac:dyDescent="0.2">
      <c r="A11" s="25" t="s">
        <v>7</v>
      </c>
      <c r="B11" s="26" t="s">
        <v>18</v>
      </c>
      <c r="C11" s="26" t="s">
        <v>19</v>
      </c>
      <c r="D11" s="25" t="s">
        <v>8</v>
      </c>
      <c r="E11" s="25" t="s">
        <v>9</v>
      </c>
      <c r="F11" s="25" t="s">
        <v>10</v>
      </c>
      <c r="G11" s="25" t="s">
        <v>11</v>
      </c>
      <c r="H11" s="3" t="s">
        <v>13</v>
      </c>
    </row>
    <row r="12" spans="1:21" ht="13.5" thickBot="1" x14ac:dyDescent="0.25">
      <c r="A12" s="3">
        <v>0</v>
      </c>
      <c r="B12" s="7">
        <f>E2</f>
        <v>41544</v>
      </c>
      <c r="C12" s="7"/>
      <c r="I12">
        <f>DAY(B12)</f>
        <v>27</v>
      </c>
      <c r="J12">
        <f>MONTH(B12)</f>
        <v>9</v>
      </c>
      <c r="K12">
        <f>YEAR(B12)</f>
        <v>2013</v>
      </c>
      <c r="L12">
        <f t="shared" ref="L12:L75" si="0">IF(OR(K12=2008,K12=2012,K12=2016,K12=2020,K12=2024,K12=2028),366,365)</f>
        <v>365</v>
      </c>
      <c r="Q12">
        <f>C2*12+2</f>
        <v>86</v>
      </c>
    </row>
    <row r="13" spans="1:21" s="61" customFormat="1" ht="13.5" thickBot="1" x14ac:dyDescent="0.25">
      <c r="A13" s="56">
        <f t="shared" ref="A13:A76" si="1">A12+1</f>
        <v>1</v>
      </c>
      <c r="B13" s="57">
        <f>F2</f>
        <v>41557</v>
      </c>
      <c r="C13" s="58">
        <v>10</v>
      </c>
      <c r="D13" s="59">
        <f>ROUND(B2*(D2/L12)*(B13-B12),2)</f>
        <v>6410.96</v>
      </c>
      <c r="E13" s="59">
        <v>0</v>
      </c>
      <c r="F13" s="59">
        <f>SUM(D13:E13)</f>
        <v>6410.96</v>
      </c>
      <c r="G13" s="59">
        <f>B2-E13</f>
        <v>1500000</v>
      </c>
      <c r="H13" s="60"/>
      <c r="I13" s="61">
        <f>DAY(B13)</f>
        <v>10</v>
      </c>
      <c r="J13" s="61">
        <f>MONTH(B13)</f>
        <v>10</v>
      </c>
      <c r="K13" s="61">
        <f>YEAR(B13)</f>
        <v>2013</v>
      </c>
      <c r="L13" s="61">
        <f t="shared" si="0"/>
        <v>365</v>
      </c>
      <c r="M13" s="61">
        <f t="shared" ref="M13:M76" si="2">IF(OR(J13=1,J13=3,J13=5,J13=7,J13=8,J13=10,J13=12),31,IF(OR(J13=4,J13=6,J13=9,J13=11),30,IF(L13=365,28,29)))</f>
        <v>31</v>
      </c>
      <c r="Q13" s="61">
        <f t="shared" ref="Q13:Q44" si="3">Q12-1</f>
        <v>85</v>
      </c>
    </row>
    <row r="14" spans="1:21" s="61" customFormat="1" ht="13.5" thickBot="1" x14ac:dyDescent="0.25">
      <c r="A14" s="56">
        <f t="shared" si="1"/>
        <v>2</v>
      </c>
      <c r="B14" s="57">
        <f t="shared" ref="B14:B77" si="4">DATE(K14,J14,I14)</f>
        <v>41588</v>
      </c>
      <c r="C14" s="58">
        <v>10</v>
      </c>
      <c r="D14" s="59">
        <f>ROUND((G13)*($D$2/L13)*N14+(G13)*($D$2/L14)*O14,2)</f>
        <v>15287.67</v>
      </c>
      <c r="E14" s="59">
        <f>F14-D14</f>
        <v>11191.429999999998</v>
      </c>
      <c r="F14" s="59">
        <f>$G$2</f>
        <v>26479.1</v>
      </c>
      <c r="G14" s="59">
        <f>G13-E14</f>
        <v>1488808.57</v>
      </c>
      <c r="H14" s="62" t="s">
        <v>17</v>
      </c>
      <c r="I14" s="61">
        <f t="shared" ref="I14:I77" si="5">I13</f>
        <v>10</v>
      </c>
      <c r="J14" s="61">
        <f t="shared" ref="J14:J77" si="6">IF(J13=12,1,J13+1)</f>
        <v>11</v>
      </c>
      <c r="K14" s="61">
        <f t="shared" ref="K14:K77" si="7">IF(J13=12,K13+1,K13)</f>
        <v>2013</v>
      </c>
      <c r="L14" s="61">
        <f t="shared" si="0"/>
        <v>365</v>
      </c>
      <c r="M14" s="61">
        <f t="shared" si="2"/>
        <v>30</v>
      </c>
      <c r="N14" s="61">
        <f t="shared" ref="N14:N77" si="8">M13-I13</f>
        <v>21</v>
      </c>
      <c r="O14" s="61">
        <f t="shared" ref="O14:O77" si="9">M13-N14</f>
        <v>10</v>
      </c>
      <c r="P14" s="63">
        <f t="shared" ref="P14:P77" si="10">C14-O14</f>
        <v>0</v>
      </c>
      <c r="Q14" s="61">
        <f t="shared" si="3"/>
        <v>84</v>
      </c>
    </row>
    <row r="15" spans="1:21" ht="13.5" thickBot="1" x14ac:dyDescent="0.25">
      <c r="A15" s="3">
        <f t="shared" si="1"/>
        <v>3</v>
      </c>
      <c r="B15" s="7">
        <f t="shared" si="4"/>
        <v>41618</v>
      </c>
      <c r="C15" s="27">
        <v>10</v>
      </c>
      <c r="D15" s="53">
        <f t="shared" ref="D15:D78" si="11">ROUND(G14*($D$2/L14)*(N15-P14)+G14*($D$2/L15)*O15+G13*($D$2/L14)*P14,2)</f>
        <v>14684.14</v>
      </c>
      <c r="E15" s="53">
        <f>IF(G14&gt;F14,F15-D15,G14)</f>
        <v>11794.96</v>
      </c>
      <c r="F15" s="53">
        <f>IF(G14&gt;F14,F14,D15+E15)</f>
        <v>26479.1</v>
      </c>
      <c r="G15" s="53">
        <f>IF(E15&lt;G14,G14-E15,0)</f>
        <v>1477013.61</v>
      </c>
      <c r="H15" s="51"/>
      <c r="I15">
        <f t="shared" si="5"/>
        <v>10</v>
      </c>
      <c r="J15">
        <f t="shared" si="6"/>
        <v>12</v>
      </c>
      <c r="K15">
        <f t="shared" si="7"/>
        <v>2013</v>
      </c>
      <c r="L15">
        <f t="shared" si="0"/>
        <v>365</v>
      </c>
      <c r="M15">
        <f t="shared" si="2"/>
        <v>31</v>
      </c>
      <c r="N15">
        <f t="shared" si="8"/>
        <v>20</v>
      </c>
      <c r="O15">
        <f t="shared" si="9"/>
        <v>10</v>
      </c>
      <c r="P15" s="16">
        <f t="shared" si="10"/>
        <v>0</v>
      </c>
      <c r="Q15">
        <f t="shared" si="3"/>
        <v>83</v>
      </c>
    </row>
    <row r="16" spans="1:21" ht="13.5" thickBot="1" x14ac:dyDescent="0.25">
      <c r="A16" s="3">
        <f t="shared" si="1"/>
        <v>4</v>
      </c>
      <c r="B16" s="7">
        <f t="shared" si="4"/>
        <v>41649</v>
      </c>
      <c r="C16" s="27">
        <v>10</v>
      </c>
      <c r="D16" s="53">
        <f t="shared" si="11"/>
        <v>15053.4</v>
      </c>
      <c r="E16" s="53">
        <f t="shared" ref="E16:E79" si="12">IF(G15&gt;F15,S16-D16,G15)</f>
        <v>11425.699999999999</v>
      </c>
      <c r="F16" s="53">
        <f>IF(G15&gt;F15,F15,D16+E16)</f>
        <v>26479.1</v>
      </c>
      <c r="G16" s="53">
        <f t="shared" ref="G16:G79" si="13">IF(E16&lt;G15,G15-E16-H16,0)</f>
        <v>1465587.9100000001</v>
      </c>
      <c r="H16" s="28"/>
      <c r="I16">
        <f t="shared" si="5"/>
        <v>10</v>
      </c>
      <c r="J16">
        <f t="shared" si="6"/>
        <v>1</v>
      </c>
      <c r="K16">
        <f t="shared" si="7"/>
        <v>2014</v>
      </c>
      <c r="L16">
        <f t="shared" si="0"/>
        <v>365</v>
      </c>
      <c r="M16">
        <f t="shared" si="2"/>
        <v>31</v>
      </c>
      <c r="N16">
        <f t="shared" si="8"/>
        <v>21</v>
      </c>
      <c r="O16">
        <f t="shared" si="9"/>
        <v>10</v>
      </c>
      <c r="P16" s="16">
        <f t="shared" si="10"/>
        <v>0</v>
      </c>
      <c r="Q16">
        <f t="shared" si="3"/>
        <v>82</v>
      </c>
      <c r="R16" s="8">
        <f>IF(Q16=0,0,ROUND(G15*(($D$2/12)/(1-POWER(1+$D$2/12,-(Q15)))),2))</f>
        <v>26274.400000000001</v>
      </c>
      <c r="S16" s="8">
        <f>$G$2</f>
        <v>26479.1</v>
      </c>
    </row>
    <row r="17" spans="1:19" ht="13.5" thickBot="1" x14ac:dyDescent="0.25">
      <c r="A17" s="3">
        <f t="shared" si="1"/>
        <v>5</v>
      </c>
      <c r="B17" s="7">
        <f t="shared" si="4"/>
        <v>41680</v>
      </c>
      <c r="C17" s="27">
        <v>10</v>
      </c>
      <c r="D17" s="53">
        <f t="shared" si="11"/>
        <v>14936.95</v>
      </c>
      <c r="E17" s="53">
        <f t="shared" si="12"/>
        <v>11542.149999999998</v>
      </c>
      <c r="F17" s="53">
        <f t="shared" ref="F17:F80" si="14">IF(AND(H16&lt;&gt;0,$K$9=1),S17,IF(G16&gt;F16,F16,D17+E17))</f>
        <v>26479.1</v>
      </c>
      <c r="G17" s="53">
        <f t="shared" si="13"/>
        <v>1454045.7600000002</v>
      </c>
      <c r="H17" s="28"/>
      <c r="I17">
        <f t="shared" si="5"/>
        <v>10</v>
      </c>
      <c r="J17">
        <f t="shared" si="6"/>
        <v>2</v>
      </c>
      <c r="K17">
        <f t="shared" si="7"/>
        <v>2014</v>
      </c>
      <c r="L17">
        <f t="shared" si="0"/>
        <v>365</v>
      </c>
      <c r="M17">
        <f t="shared" si="2"/>
        <v>28</v>
      </c>
      <c r="N17">
        <f t="shared" si="8"/>
        <v>21</v>
      </c>
      <c r="O17">
        <f t="shared" si="9"/>
        <v>10</v>
      </c>
      <c r="P17" s="16">
        <f t="shared" si="10"/>
        <v>0</v>
      </c>
      <c r="Q17">
        <f t="shared" si="3"/>
        <v>81</v>
      </c>
      <c r="R17" s="8">
        <f>IF(Q17=0,0,ROUND(G16*(($D$2/12)/(1-POWER(1+$D$2/12,-(Q16)))),2))</f>
        <v>26275.81</v>
      </c>
      <c r="S17" s="8">
        <f t="shared" ref="S17:S80" si="15">IF(AND(H16&lt;&gt;0,$K$9=1),R17,IF(Q17=0,0,S16))</f>
        <v>26479.1</v>
      </c>
    </row>
    <row r="18" spans="1:19" ht="13.5" thickBot="1" x14ac:dyDescent="0.25">
      <c r="A18" s="3">
        <f t="shared" si="1"/>
        <v>6</v>
      </c>
      <c r="B18" s="7">
        <f t="shared" si="4"/>
        <v>41708</v>
      </c>
      <c r="C18" s="27">
        <v>10</v>
      </c>
      <c r="D18" s="53">
        <f t="shared" si="11"/>
        <v>13385.19</v>
      </c>
      <c r="E18" s="53">
        <f t="shared" si="12"/>
        <v>13093.909999999998</v>
      </c>
      <c r="F18" s="53">
        <f t="shared" si="14"/>
        <v>26479.1</v>
      </c>
      <c r="G18" s="53">
        <f t="shared" si="13"/>
        <v>1440951.8500000003</v>
      </c>
      <c r="H18" s="28"/>
      <c r="I18">
        <f t="shared" si="5"/>
        <v>10</v>
      </c>
      <c r="J18">
        <f t="shared" si="6"/>
        <v>3</v>
      </c>
      <c r="K18">
        <f t="shared" si="7"/>
        <v>2014</v>
      </c>
      <c r="L18">
        <f t="shared" si="0"/>
        <v>365</v>
      </c>
      <c r="M18">
        <f t="shared" si="2"/>
        <v>31</v>
      </c>
      <c r="N18">
        <f t="shared" si="8"/>
        <v>18</v>
      </c>
      <c r="O18">
        <f t="shared" si="9"/>
        <v>10</v>
      </c>
      <c r="P18" s="16">
        <f t="shared" si="10"/>
        <v>0</v>
      </c>
      <c r="Q18">
        <f t="shared" si="3"/>
        <v>80</v>
      </c>
      <c r="R18" s="8">
        <f t="shared" ref="R18:R81" si="16">IF(Q18=0,0,ROUND(G17*(($D$2/12)/(1-POWER(1+$D$2/12,-(Q18)))),2))</f>
        <v>26491.040000000001</v>
      </c>
      <c r="S18" s="8">
        <f t="shared" si="15"/>
        <v>26479.1</v>
      </c>
    </row>
    <row r="19" spans="1:19" ht="13.5" thickBot="1" x14ac:dyDescent="0.25">
      <c r="A19" s="3">
        <f t="shared" si="1"/>
        <v>7</v>
      </c>
      <c r="B19" s="7">
        <f t="shared" si="4"/>
        <v>41739</v>
      </c>
      <c r="C19" s="27">
        <v>10</v>
      </c>
      <c r="D19" s="53">
        <f t="shared" si="11"/>
        <v>14685.87</v>
      </c>
      <c r="E19" s="53">
        <f t="shared" si="12"/>
        <v>11793.229999999998</v>
      </c>
      <c r="F19" s="53">
        <f t="shared" si="14"/>
        <v>26479.1</v>
      </c>
      <c r="G19" s="53">
        <f t="shared" si="13"/>
        <v>1429158.6200000003</v>
      </c>
      <c r="H19" s="28"/>
      <c r="I19">
        <f t="shared" si="5"/>
        <v>10</v>
      </c>
      <c r="J19">
        <f t="shared" si="6"/>
        <v>4</v>
      </c>
      <c r="K19">
        <f t="shared" si="7"/>
        <v>2014</v>
      </c>
      <c r="L19">
        <f t="shared" si="0"/>
        <v>365</v>
      </c>
      <c r="M19">
        <f t="shared" si="2"/>
        <v>30</v>
      </c>
      <c r="N19">
        <f t="shared" si="8"/>
        <v>21</v>
      </c>
      <c r="O19">
        <f t="shared" si="9"/>
        <v>10</v>
      </c>
      <c r="P19" s="16">
        <f t="shared" si="10"/>
        <v>0</v>
      </c>
      <c r="Q19">
        <f t="shared" si="3"/>
        <v>79</v>
      </c>
      <c r="R19" s="8">
        <f t="shared" si="16"/>
        <v>26470.04</v>
      </c>
      <c r="S19" s="8">
        <f t="shared" si="15"/>
        <v>26479.1</v>
      </c>
    </row>
    <row r="20" spans="1:19" ht="13.5" thickBot="1" x14ac:dyDescent="0.25">
      <c r="A20" s="3">
        <f t="shared" si="1"/>
        <v>8</v>
      </c>
      <c r="B20" s="7">
        <f t="shared" si="4"/>
        <v>41769</v>
      </c>
      <c r="C20" s="27">
        <v>10</v>
      </c>
      <c r="D20" s="53">
        <f t="shared" si="11"/>
        <v>14095.81</v>
      </c>
      <c r="E20" s="53">
        <f t="shared" si="12"/>
        <v>12383.289999999999</v>
      </c>
      <c r="F20" s="53">
        <f t="shared" si="14"/>
        <v>26479.1</v>
      </c>
      <c r="G20" s="53">
        <f t="shared" si="13"/>
        <v>1416775.3300000003</v>
      </c>
      <c r="H20" s="28"/>
      <c r="I20">
        <f t="shared" si="5"/>
        <v>10</v>
      </c>
      <c r="J20">
        <f t="shared" si="6"/>
        <v>5</v>
      </c>
      <c r="K20">
        <f t="shared" si="7"/>
        <v>2014</v>
      </c>
      <c r="L20">
        <f t="shared" si="0"/>
        <v>365</v>
      </c>
      <c r="M20">
        <f t="shared" si="2"/>
        <v>31</v>
      </c>
      <c r="N20">
        <f t="shared" si="8"/>
        <v>20</v>
      </c>
      <c r="O20">
        <f t="shared" si="9"/>
        <v>10</v>
      </c>
      <c r="P20" s="16">
        <f t="shared" si="10"/>
        <v>0</v>
      </c>
      <c r="Q20">
        <f t="shared" si="3"/>
        <v>78</v>
      </c>
      <c r="R20" s="8">
        <f t="shared" si="16"/>
        <v>26474.99</v>
      </c>
      <c r="S20" s="8">
        <f t="shared" si="15"/>
        <v>26479.1</v>
      </c>
    </row>
    <row r="21" spans="1:19" ht="13.5" thickBot="1" x14ac:dyDescent="0.25">
      <c r="A21" s="3">
        <f t="shared" si="1"/>
        <v>9</v>
      </c>
      <c r="B21" s="7">
        <f t="shared" si="4"/>
        <v>41800</v>
      </c>
      <c r="C21" s="27">
        <v>10</v>
      </c>
      <c r="D21" s="53">
        <f t="shared" si="11"/>
        <v>14439.46</v>
      </c>
      <c r="E21" s="53">
        <f t="shared" si="12"/>
        <v>12039.64</v>
      </c>
      <c r="F21" s="53">
        <f t="shared" si="14"/>
        <v>26479.1</v>
      </c>
      <c r="G21" s="53">
        <f t="shared" si="13"/>
        <v>1404735.6900000004</v>
      </c>
      <c r="H21" s="28"/>
      <c r="I21">
        <f t="shared" si="5"/>
        <v>10</v>
      </c>
      <c r="J21">
        <f t="shared" si="6"/>
        <v>6</v>
      </c>
      <c r="K21">
        <f t="shared" si="7"/>
        <v>2014</v>
      </c>
      <c r="L21">
        <f t="shared" si="0"/>
        <v>365</v>
      </c>
      <c r="M21">
        <f t="shared" si="2"/>
        <v>30</v>
      </c>
      <c r="N21">
        <f t="shared" si="8"/>
        <v>21</v>
      </c>
      <c r="O21">
        <f t="shared" si="9"/>
        <v>10</v>
      </c>
      <c r="P21" s="16">
        <f t="shared" si="10"/>
        <v>0</v>
      </c>
      <c r="Q21">
        <f t="shared" si="3"/>
        <v>77</v>
      </c>
      <c r="R21" s="8">
        <f t="shared" si="16"/>
        <v>26471.26</v>
      </c>
      <c r="S21" s="8">
        <f t="shared" si="15"/>
        <v>26479.1</v>
      </c>
    </row>
    <row r="22" spans="1:19" s="12" customFormat="1" ht="13.5" thickBot="1" x14ac:dyDescent="0.25">
      <c r="A22" s="14">
        <f t="shared" si="1"/>
        <v>10</v>
      </c>
      <c r="B22" s="15">
        <f t="shared" si="4"/>
        <v>41830</v>
      </c>
      <c r="C22" s="27">
        <v>10</v>
      </c>
      <c r="D22" s="53">
        <f t="shared" si="11"/>
        <v>13854.93</v>
      </c>
      <c r="E22" s="53">
        <f t="shared" si="12"/>
        <v>12624.169999999998</v>
      </c>
      <c r="F22" s="53">
        <f t="shared" si="14"/>
        <v>26479.1</v>
      </c>
      <c r="G22" s="53">
        <f t="shared" si="13"/>
        <v>1392111.5200000005</v>
      </c>
      <c r="H22" s="29"/>
      <c r="I22" s="12">
        <f t="shared" si="5"/>
        <v>10</v>
      </c>
      <c r="J22" s="12">
        <f t="shared" si="6"/>
        <v>7</v>
      </c>
      <c r="K22" s="12">
        <f t="shared" si="7"/>
        <v>2014</v>
      </c>
      <c r="L22" s="12">
        <f t="shared" si="0"/>
        <v>365</v>
      </c>
      <c r="M22" s="12">
        <f t="shared" si="2"/>
        <v>31</v>
      </c>
      <c r="N22" s="12">
        <f t="shared" si="8"/>
        <v>20</v>
      </c>
      <c r="O22" s="12">
        <f t="shared" si="9"/>
        <v>10</v>
      </c>
      <c r="P22" s="16">
        <f t="shared" si="10"/>
        <v>0</v>
      </c>
      <c r="Q22" s="12">
        <f t="shared" si="3"/>
        <v>76</v>
      </c>
      <c r="R22" s="8">
        <f t="shared" si="16"/>
        <v>26476.23</v>
      </c>
      <c r="S22" s="8">
        <f t="shared" si="15"/>
        <v>26479.1</v>
      </c>
    </row>
    <row r="23" spans="1:19" s="12" customFormat="1" ht="13.5" thickBot="1" x14ac:dyDescent="0.25">
      <c r="A23" s="14">
        <f t="shared" si="1"/>
        <v>11</v>
      </c>
      <c r="B23" s="15">
        <f t="shared" si="4"/>
        <v>41861</v>
      </c>
      <c r="C23" s="27">
        <v>10</v>
      </c>
      <c r="D23" s="53">
        <f t="shared" si="11"/>
        <v>14188.1</v>
      </c>
      <c r="E23" s="53">
        <f t="shared" si="12"/>
        <v>12290.999999999998</v>
      </c>
      <c r="F23" s="53">
        <f t="shared" si="14"/>
        <v>26479.1</v>
      </c>
      <c r="G23" s="53">
        <f t="shared" si="13"/>
        <v>1379820.5200000005</v>
      </c>
      <c r="H23" s="29"/>
      <c r="I23" s="12">
        <f t="shared" si="5"/>
        <v>10</v>
      </c>
      <c r="J23" s="12">
        <f t="shared" si="6"/>
        <v>8</v>
      </c>
      <c r="K23" s="12">
        <f t="shared" si="7"/>
        <v>2014</v>
      </c>
      <c r="L23" s="12">
        <f t="shared" si="0"/>
        <v>365</v>
      </c>
      <c r="M23" s="12">
        <f t="shared" si="2"/>
        <v>31</v>
      </c>
      <c r="N23" s="12">
        <f t="shared" si="8"/>
        <v>21</v>
      </c>
      <c r="O23" s="12">
        <f t="shared" si="9"/>
        <v>10</v>
      </c>
      <c r="P23" s="16">
        <f t="shared" si="10"/>
        <v>0</v>
      </c>
      <c r="Q23" s="12">
        <f t="shared" si="3"/>
        <v>75</v>
      </c>
      <c r="R23" s="8">
        <f t="shared" si="16"/>
        <v>26472.52</v>
      </c>
      <c r="S23" s="8">
        <f t="shared" si="15"/>
        <v>26479.1</v>
      </c>
    </row>
    <row r="24" spans="1:19" s="12" customFormat="1" ht="13.5" thickBot="1" x14ac:dyDescent="0.25">
      <c r="A24" s="14">
        <f t="shared" si="1"/>
        <v>12</v>
      </c>
      <c r="B24" s="15">
        <f t="shared" si="4"/>
        <v>41892</v>
      </c>
      <c r="C24" s="27">
        <v>10</v>
      </c>
      <c r="D24" s="53">
        <f t="shared" si="11"/>
        <v>14062.83</v>
      </c>
      <c r="E24" s="53">
        <f t="shared" si="12"/>
        <v>12416.269999999999</v>
      </c>
      <c r="F24" s="53">
        <f t="shared" si="14"/>
        <v>26479.1</v>
      </c>
      <c r="G24" s="53">
        <f t="shared" si="13"/>
        <v>1367404.2500000005</v>
      </c>
      <c r="H24" s="29"/>
      <c r="I24" s="12">
        <f t="shared" si="5"/>
        <v>10</v>
      </c>
      <c r="J24" s="12">
        <f t="shared" si="6"/>
        <v>9</v>
      </c>
      <c r="K24" s="12">
        <f t="shared" si="7"/>
        <v>2014</v>
      </c>
      <c r="L24" s="12">
        <f t="shared" si="0"/>
        <v>365</v>
      </c>
      <c r="M24" s="12">
        <f t="shared" si="2"/>
        <v>30</v>
      </c>
      <c r="N24" s="12">
        <f t="shared" si="8"/>
        <v>21</v>
      </c>
      <c r="O24" s="12">
        <f t="shared" si="9"/>
        <v>10</v>
      </c>
      <c r="P24" s="16">
        <f t="shared" si="10"/>
        <v>0</v>
      </c>
      <c r="Q24" s="12">
        <f t="shared" si="3"/>
        <v>74</v>
      </c>
      <c r="R24" s="8">
        <f t="shared" si="16"/>
        <v>26477.51</v>
      </c>
      <c r="S24" s="8">
        <f t="shared" si="15"/>
        <v>26479.1</v>
      </c>
    </row>
    <row r="25" spans="1:19" ht="13.5" thickBot="1" x14ac:dyDescent="0.25">
      <c r="A25" s="3">
        <f t="shared" si="1"/>
        <v>13</v>
      </c>
      <c r="B25" s="7">
        <f t="shared" si="4"/>
        <v>41922</v>
      </c>
      <c r="C25" s="27">
        <v>10</v>
      </c>
      <c r="D25" s="53">
        <f t="shared" si="11"/>
        <v>13486.73</v>
      </c>
      <c r="E25" s="53">
        <f t="shared" si="12"/>
        <v>12992.369999999999</v>
      </c>
      <c r="F25" s="53">
        <f t="shared" si="14"/>
        <v>26479.1</v>
      </c>
      <c r="G25" s="53">
        <f t="shared" si="13"/>
        <v>1354411.8800000004</v>
      </c>
      <c r="H25" s="28"/>
      <c r="I25">
        <f t="shared" si="5"/>
        <v>10</v>
      </c>
      <c r="J25">
        <f t="shared" si="6"/>
        <v>10</v>
      </c>
      <c r="K25">
        <f t="shared" si="7"/>
        <v>2014</v>
      </c>
      <c r="L25">
        <f t="shared" si="0"/>
        <v>365</v>
      </c>
      <c r="M25">
        <f t="shared" si="2"/>
        <v>31</v>
      </c>
      <c r="N25">
        <f t="shared" si="8"/>
        <v>20</v>
      </c>
      <c r="O25">
        <f t="shared" si="9"/>
        <v>10</v>
      </c>
      <c r="P25" s="16">
        <f t="shared" si="10"/>
        <v>0</v>
      </c>
      <c r="Q25">
        <f t="shared" si="3"/>
        <v>73</v>
      </c>
      <c r="R25" s="8">
        <f t="shared" si="16"/>
        <v>26482.61</v>
      </c>
      <c r="S25" s="8">
        <f t="shared" si="15"/>
        <v>26479.1</v>
      </c>
    </row>
    <row r="26" spans="1:19" ht="13.5" thickBot="1" x14ac:dyDescent="0.25">
      <c r="A26" s="3">
        <f t="shared" si="1"/>
        <v>14</v>
      </c>
      <c r="B26" s="7">
        <f t="shared" si="4"/>
        <v>41953</v>
      </c>
      <c r="C26" s="27">
        <v>10</v>
      </c>
      <c r="D26" s="53">
        <f t="shared" si="11"/>
        <v>13803.87</v>
      </c>
      <c r="E26" s="53">
        <f t="shared" si="12"/>
        <v>12675.229999999998</v>
      </c>
      <c r="F26" s="53">
        <f t="shared" si="14"/>
        <v>26479.1</v>
      </c>
      <c r="G26" s="53">
        <f t="shared" si="13"/>
        <v>1341736.6500000004</v>
      </c>
      <c r="H26" s="28"/>
      <c r="I26">
        <f t="shared" si="5"/>
        <v>10</v>
      </c>
      <c r="J26">
        <f t="shared" si="6"/>
        <v>11</v>
      </c>
      <c r="K26">
        <f t="shared" si="7"/>
        <v>2014</v>
      </c>
      <c r="L26">
        <f t="shared" si="0"/>
        <v>365</v>
      </c>
      <c r="M26">
        <f t="shared" si="2"/>
        <v>30</v>
      </c>
      <c r="N26">
        <f t="shared" si="8"/>
        <v>21</v>
      </c>
      <c r="O26">
        <f t="shared" si="9"/>
        <v>10</v>
      </c>
      <c r="P26" s="16">
        <f t="shared" si="10"/>
        <v>0</v>
      </c>
      <c r="Q26">
        <f t="shared" si="3"/>
        <v>72</v>
      </c>
      <c r="R26" s="8">
        <f t="shared" si="16"/>
        <v>26479.01</v>
      </c>
      <c r="S26" s="8">
        <f t="shared" si="15"/>
        <v>26479.1</v>
      </c>
    </row>
    <row r="27" spans="1:19" ht="13.5" thickBot="1" x14ac:dyDescent="0.25">
      <c r="A27" s="3">
        <f t="shared" si="1"/>
        <v>15</v>
      </c>
      <c r="B27" s="7">
        <f t="shared" si="4"/>
        <v>41983</v>
      </c>
      <c r="C27" s="27">
        <v>10</v>
      </c>
      <c r="D27" s="53">
        <f t="shared" si="11"/>
        <v>13233.57</v>
      </c>
      <c r="E27" s="53">
        <f t="shared" si="12"/>
        <v>13245.529999999999</v>
      </c>
      <c r="F27" s="53">
        <f t="shared" si="14"/>
        <v>26479.1</v>
      </c>
      <c r="G27" s="53">
        <f t="shared" si="13"/>
        <v>1328491.1200000003</v>
      </c>
      <c r="H27" s="28"/>
      <c r="I27">
        <f t="shared" si="5"/>
        <v>10</v>
      </c>
      <c r="J27">
        <f t="shared" si="6"/>
        <v>12</v>
      </c>
      <c r="K27">
        <f t="shared" si="7"/>
        <v>2014</v>
      </c>
      <c r="L27">
        <f t="shared" si="0"/>
        <v>365</v>
      </c>
      <c r="M27">
        <f t="shared" si="2"/>
        <v>31</v>
      </c>
      <c r="N27">
        <f t="shared" si="8"/>
        <v>20</v>
      </c>
      <c r="O27">
        <f t="shared" si="9"/>
        <v>10</v>
      </c>
      <c r="P27" s="16">
        <f t="shared" si="10"/>
        <v>0</v>
      </c>
      <c r="Q27">
        <f t="shared" si="3"/>
        <v>71</v>
      </c>
      <c r="R27" s="8">
        <f t="shared" si="16"/>
        <v>26484.14</v>
      </c>
      <c r="S27" s="8">
        <f t="shared" si="15"/>
        <v>26479.1</v>
      </c>
    </row>
    <row r="28" spans="1:19" ht="13.5" thickBot="1" x14ac:dyDescent="0.25">
      <c r="A28" s="3">
        <f t="shared" si="1"/>
        <v>16</v>
      </c>
      <c r="B28" s="7">
        <f t="shared" si="4"/>
        <v>42014</v>
      </c>
      <c r="C28" s="27">
        <v>10</v>
      </c>
      <c r="D28" s="53">
        <f t="shared" si="11"/>
        <v>13539.69</v>
      </c>
      <c r="E28" s="53">
        <f t="shared" si="12"/>
        <v>12939.409999999998</v>
      </c>
      <c r="F28" s="53">
        <f t="shared" si="14"/>
        <v>26479.1</v>
      </c>
      <c r="G28" s="53">
        <f t="shared" si="13"/>
        <v>1315551.7100000004</v>
      </c>
      <c r="H28" s="28"/>
      <c r="I28">
        <f t="shared" si="5"/>
        <v>10</v>
      </c>
      <c r="J28">
        <f t="shared" si="6"/>
        <v>1</v>
      </c>
      <c r="K28">
        <f t="shared" si="7"/>
        <v>2015</v>
      </c>
      <c r="L28">
        <f t="shared" si="0"/>
        <v>365</v>
      </c>
      <c r="M28">
        <f t="shared" si="2"/>
        <v>31</v>
      </c>
      <c r="N28">
        <f t="shared" si="8"/>
        <v>21</v>
      </c>
      <c r="O28">
        <f t="shared" si="9"/>
        <v>10</v>
      </c>
      <c r="P28" s="16">
        <f t="shared" si="10"/>
        <v>0</v>
      </c>
      <c r="Q28">
        <f t="shared" si="3"/>
        <v>70</v>
      </c>
      <c r="R28" s="8">
        <f t="shared" si="16"/>
        <v>26480.58</v>
      </c>
      <c r="S28" s="8">
        <f t="shared" si="15"/>
        <v>26479.1</v>
      </c>
    </row>
    <row r="29" spans="1:19" ht="13.5" thickBot="1" x14ac:dyDescent="0.25">
      <c r="A29" s="3">
        <f t="shared" si="1"/>
        <v>17</v>
      </c>
      <c r="B29" s="7">
        <f t="shared" si="4"/>
        <v>42045</v>
      </c>
      <c r="C29" s="27">
        <v>10</v>
      </c>
      <c r="D29" s="53">
        <f t="shared" si="11"/>
        <v>13407.81</v>
      </c>
      <c r="E29" s="53">
        <f t="shared" si="12"/>
        <v>13071.289999999999</v>
      </c>
      <c r="F29" s="53">
        <f t="shared" si="14"/>
        <v>26479.1</v>
      </c>
      <c r="G29" s="53">
        <f t="shared" si="13"/>
        <v>1302480.4200000004</v>
      </c>
      <c r="H29" s="28"/>
      <c r="I29">
        <f t="shared" si="5"/>
        <v>10</v>
      </c>
      <c r="J29">
        <f t="shared" si="6"/>
        <v>2</v>
      </c>
      <c r="K29">
        <f t="shared" si="7"/>
        <v>2015</v>
      </c>
      <c r="L29">
        <f t="shared" si="0"/>
        <v>365</v>
      </c>
      <c r="M29">
        <f t="shared" si="2"/>
        <v>28</v>
      </c>
      <c r="N29">
        <f t="shared" si="8"/>
        <v>21</v>
      </c>
      <c r="O29">
        <f t="shared" si="9"/>
        <v>10</v>
      </c>
      <c r="P29" s="16">
        <f t="shared" si="10"/>
        <v>0</v>
      </c>
      <c r="Q29">
        <f t="shared" si="3"/>
        <v>69</v>
      </c>
      <c r="R29" s="8">
        <f t="shared" si="16"/>
        <v>26485.73</v>
      </c>
      <c r="S29" s="8">
        <f t="shared" si="15"/>
        <v>26479.1</v>
      </c>
    </row>
    <row r="30" spans="1:19" ht="13.5" thickBot="1" x14ac:dyDescent="0.25">
      <c r="A30" s="3">
        <f t="shared" si="1"/>
        <v>18</v>
      </c>
      <c r="B30" s="7">
        <f t="shared" si="4"/>
        <v>42073</v>
      </c>
      <c r="C30" s="27">
        <v>10</v>
      </c>
      <c r="D30" s="53">
        <f t="shared" si="11"/>
        <v>11989.96</v>
      </c>
      <c r="E30" s="53">
        <f t="shared" si="12"/>
        <v>14489.14</v>
      </c>
      <c r="F30" s="53">
        <f t="shared" si="14"/>
        <v>26479.1</v>
      </c>
      <c r="G30" s="53">
        <f t="shared" si="13"/>
        <v>1287991.2800000005</v>
      </c>
      <c r="H30" s="28"/>
      <c r="I30">
        <f t="shared" si="5"/>
        <v>10</v>
      </c>
      <c r="J30">
        <f t="shared" si="6"/>
        <v>3</v>
      </c>
      <c r="K30">
        <f t="shared" si="7"/>
        <v>2015</v>
      </c>
      <c r="L30">
        <f t="shared" si="0"/>
        <v>365</v>
      </c>
      <c r="M30">
        <f t="shared" si="2"/>
        <v>31</v>
      </c>
      <c r="N30">
        <f t="shared" si="8"/>
        <v>18</v>
      </c>
      <c r="O30">
        <f t="shared" si="9"/>
        <v>10</v>
      </c>
      <c r="P30" s="16">
        <f t="shared" si="10"/>
        <v>0</v>
      </c>
      <c r="Q30">
        <f t="shared" si="3"/>
        <v>68</v>
      </c>
      <c r="R30" s="8">
        <f t="shared" si="16"/>
        <v>26491</v>
      </c>
      <c r="S30" s="8">
        <f t="shared" si="15"/>
        <v>26479.1</v>
      </c>
    </row>
    <row r="31" spans="1:19" ht="13.5" thickBot="1" x14ac:dyDescent="0.25">
      <c r="A31" s="3">
        <f t="shared" si="1"/>
        <v>19</v>
      </c>
      <c r="B31" s="7">
        <f t="shared" si="4"/>
        <v>42104</v>
      </c>
      <c r="C31" s="27">
        <v>10</v>
      </c>
      <c r="D31" s="53">
        <f t="shared" si="11"/>
        <v>13126.92</v>
      </c>
      <c r="E31" s="53">
        <f t="shared" si="12"/>
        <v>13352.179999999998</v>
      </c>
      <c r="F31" s="53">
        <f t="shared" si="14"/>
        <v>26479.1</v>
      </c>
      <c r="G31" s="53">
        <f t="shared" si="13"/>
        <v>1274639.1000000006</v>
      </c>
      <c r="H31" s="28"/>
      <c r="I31">
        <f t="shared" si="5"/>
        <v>10</v>
      </c>
      <c r="J31">
        <f t="shared" si="6"/>
        <v>4</v>
      </c>
      <c r="K31">
        <f t="shared" si="7"/>
        <v>2015</v>
      </c>
      <c r="L31">
        <f t="shared" si="0"/>
        <v>365</v>
      </c>
      <c r="M31">
        <f t="shared" si="2"/>
        <v>30</v>
      </c>
      <c r="N31">
        <f t="shared" si="8"/>
        <v>21</v>
      </c>
      <c r="O31">
        <f t="shared" si="9"/>
        <v>10</v>
      </c>
      <c r="P31" s="16">
        <f t="shared" si="10"/>
        <v>0</v>
      </c>
      <c r="Q31">
        <f t="shared" si="3"/>
        <v>67</v>
      </c>
      <c r="R31" s="8">
        <f t="shared" si="16"/>
        <v>26469.98</v>
      </c>
      <c r="S31" s="8">
        <f t="shared" si="15"/>
        <v>26479.1</v>
      </c>
    </row>
    <row r="32" spans="1:19" ht="13.5" thickBot="1" x14ac:dyDescent="0.25">
      <c r="A32" s="3">
        <f t="shared" si="1"/>
        <v>20</v>
      </c>
      <c r="B32" s="7">
        <f t="shared" si="4"/>
        <v>42134</v>
      </c>
      <c r="C32" s="27">
        <v>10</v>
      </c>
      <c r="D32" s="53">
        <f t="shared" si="11"/>
        <v>12571.78</v>
      </c>
      <c r="E32" s="53">
        <f t="shared" si="12"/>
        <v>13907.319999999998</v>
      </c>
      <c r="F32" s="53">
        <f t="shared" si="14"/>
        <v>26479.1</v>
      </c>
      <c r="G32" s="53">
        <f t="shared" si="13"/>
        <v>1260731.7800000005</v>
      </c>
      <c r="H32" s="28"/>
      <c r="I32">
        <f t="shared" si="5"/>
        <v>10</v>
      </c>
      <c r="J32">
        <f t="shared" si="6"/>
        <v>5</v>
      </c>
      <c r="K32">
        <f t="shared" si="7"/>
        <v>2015</v>
      </c>
      <c r="L32">
        <f t="shared" si="0"/>
        <v>365</v>
      </c>
      <c r="M32">
        <f t="shared" si="2"/>
        <v>31</v>
      </c>
      <c r="N32">
        <f t="shared" si="8"/>
        <v>20</v>
      </c>
      <c r="O32">
        <f t="shared" si="9"/>
        <v>10</v>
      </c>
      <c r="P32" s="16">
        <f t="shared" si="10"/>
        <v>0</v>
      </c>
      <c r="Q32">
        <f t="shared" si="3"/>
        <v>66</v>
      </c>
      <c r="R32" s="8">
        <f t="shared" si="16"/>
        <v>26474.92</v>
      </c>
      <c r="S32" s="8">
        <f t="shared" si="15"/>
        <v>26479.1</v>
      </c>
    </row>
    <row r="33" spans="1:19" ht="13.5" thickBot="1" x14ac:dyDescent="0.25">
      <c r="A33" s="3">
        <f t="shared" si="1"/>
        <v>21</v>
      </c>
      <c r="B33" s="7">
        <f t="shared" si="4"/>
        <v>42165</v>
      </c>
      <c r="C33" s="27">
        <v>10</v>
      </c>
      <c r="D33" s="53">
        <f t="shared" si="11"/>
        <v>12849.1</v>
      </c>
      <c r="E33" s="53">
        <f t="shared" si="12"/>
        <v>13629.999999999998</v>
      </c>
      <c r="F33" s="53">
        <f t="shared" si="14"/>
        <v>26479.1</v>
      </c>
      <c r="G33" s="53">
        <f t="shared" si="13"/>
        <v>1247101.7800000005</v>
      </c>
      <c r="H33" s="28"/>
      <c r="I33">
        <f t="shared" si="5"/>
        <v>10</v>
      </c>
      <c r="J33">
        <f t="shared" si="6"/>
        <v>6</v>
      </c>
      <c r="K33">
        <f t="shared" si="7"/>
        <v>2015</v>
      </c>
      <c r="L33">
        <f t="shared" si="0"/>
        <v>365</v>
      </c>
      <c r="M33">
        <f t="shared" si="2"/>
        <v>30</v>
      </c>
      <c r="N33">
        <f t="shared" si="8"/>
        <v>21</v>
      </c>
      <c r="O33">
        <f t="shared" si="9"/>
        <v>10</v>
      </c>
      <c r="P33" s="16">
        <f t="shared" si="10"/>
        <v>0</v>
      </c>
      <c r="Q33">
        <f t="shared" si="3"/>
        <v>65</v>
      </c>
      <c r="R33" s="8">
        <f t="shared" si="16"/>
        <v>26471.16</v>
      </c>
      <c r="S33" s="8">
        <f t="shared" si="15"/>
        <v>26479.1</v>
      </c>
    </row>
    <row r="34" spans="1:19" ht="13.5" thickBot="1" x14ac:dyDescent="0.25">
      <c r="A34" s="3">
        <f t="shared" si="1"/>
        <v>22</v>
      </c>
      <c r="B34" s="7">
        <f t="shared" si="4"/>
        <v>42195</v>
      </c>
      <c r="C34" s="27">
        <v>10</v>
      </c>
      <c r="D34" s="53">
        <f t="shared" si="11"/>
        <v>12300.18</v>
      </c>
      <c r="E34" s="53">
        <f t="shared" si="12"/>
        <v>14178.919999999998</v>
      </c>
      <c r="F34" s="53">
        <f t="shared" si="14"/>
        <v>26479.1</v>
      </c>
      <c r="G34" s="53">
        <f t="shared" si="13"/>
        <v>1232922.8600000006</v>
      </c>
      <c r="H34" s="28"/>
      <c r="I34">
        <f t="shared" si="5"/>
        <v>10</v>
      </c>
      <c r="J34">
        <f t="shared" si="6"/>
        <v>7</v>
      </c>
      <c r="K34">
        <f t="shared" si="7"/>
        <v>2015</v>
      </c>
      <c r="L34">
        <f t="shared" si="0"/>
        <v>365</v>
      </c>
      <c r="M34">
        <f t="shared" si="2"/>
        <v>31</v>
      </c>
      <c r="N34">
        <f t="shared" si="8"/>
        <v>20</v>
      </c>
      <c r="O34">
        <f t="shared" si="9"/>
        <v>10</v>
      </c>
      <c r="P34" s="16">
        <f t="shared" si="10"/>
        <v>0</v>
      </c>
      <c r="Q34">
        <f t="shared" si="3"/>
        <v>64</v>
      </c>
      <c r="R34" s="8">
        <f t="shared" si="16"/>
        <v>26476.13</v>
      </c>
      <c r="S34" s="8">
        <f t="shared" si="15"/>
        <v>26479.1</v>
      </c>
    </row>
    <row r="35" spans="1:19" ht="13.5" thickBot="1" x14ac:dyDescent="0.25">
      <c r="A35" s="3">
        <f t="shared" si="1"/>
        <v>23</v>
      </c>
      <c r="B35" s="7">
        <f t="shared" si="4"/>
        <v>42226</v>
      </c>
      <c r="C35" s="27">
        <v>10</v>
      </c>
      <c r="D35" s="53">
        <f t="shared" si="11"/>
        <v>12565.68</v>
      </c>
      <c r="E35" s="53">
        <f t="shared" si="12"/>
        <v>13913.419999999998</v>
      </c>
      <c r="F35" s="53">
        <f t="shared" si="14"/>
        <v>26479.1</v>
      </c>
      <c r="G35" s="53">
        <f t="shared" si="13"/>
        <v>1219009.4400000006</v>
      </c>
      <c r="H35" s="28"/>
      <c r="I35">
        <f t="shared" si="5"/>
        <v>10</v>
      </c>
      <c r="J35">
        <f t="shared" si="6"/>
        <v>8</v>
      </c>
      <c r="K35">
        <f t="shared" si="7"/>
        <v>2015</v>
      </c>
      <c r="L35">
        <f t="shared" si="0"/>
        <v>365</v>
      </c>
      <c r="M35">
        <f t="shared" si="2"/>
        <v>31</v>
      </c>
      <c r="N35">
        <f t="shared" si="8"/>
        <v>21</v>
      </c>
      <c r="O35">
        <f t="shared" si="9"/>
        <v>10</v>
      </c>
      <c r="P35" s="16">
        <f t="shared" si="10"/>
        <v>0</v>
      </c>
      <c r="Q35">
        <f t="shared" si="3"/>
        <v>63</v>
      </c>
      <c r="R35" s="8">
        <f t="shared" si="16"/>
        <v>26472.400000000001</v>
      </c>
      <c r="S35" s="8">
        <f t="shared" si="15"/>
        <v>26479.1</v>
      </c>
    </row>
    <row r="36" spans="1:19" ht="13.5" thickBot="1" x14ac:dyDescent="0.25">
      <c r="A36" s="3">
        <f t="shared" si="1"/>
        <v>24</v>
      </c>
      <c r="B36" s="7">
        <f t="shared" si="4"/>
        <v>42257</v>
      </c>
      <c r="C36" s="27">
        <v>10</v>
      </c>
      <c r="D36" s="53">
        <f t="shared" si="11"/>
        <v>12423.88</v>
      </c>
      <c r="E36" s="53">
        <f t="shared" si="12"/>
        <v>14055.22</v>
      </c>
      <c r="F36" s="53">
        <f t="shared" si="14"/>
        <v>26479.1</v>
      </c>
      <c r="G36" s="53">
        <f t="shared" si="13"/>
        <v>1204954.2200000007</v>
      </c>
      <c r="H36" s="28"/>
      <c r="I36">
        <f t="shared" si="5"/>
        <v>10</v>
      </c>
      <c r="J36">
        <f t="shared" si="6"/>
        <v>9</v>
      </c>
      <c r="K36">
        <f t="shared" si="7"/>
        <v>2015</v>
      </c>
      <c r="L36">
        <f t="shared" si="0"/>
        <v>365</v>
      </c>
      <c r="M36">
        <f t="shared" si="2"/>
        <v>30</v>
      </c>
      <c r="N36">
        <f t="shared" si="8"/>
        <v>21</v>
      </c>
      <c r="O36">
        <f t="shared" si="9"/>
        <v>10</v>
      </c>
      <c r="P36" s="16">
        <f t="shared" si="10"/>
        <v>0</v>
      </c>
      <c r="Q36">
        <f t="shared" si="3"/>
        <v>62</v>
      </c>
      <c r="R36" s="8">
        <f t="shared" si="16"/>
        <v>26477.39</v>
      </c>
      <c r="S36" s="8">
        <f t="shared" si="15"/>
        <v>26479.1</v>
      </c>
    </row>
    <row r="37" spans="1:19" ht="13.5" thickBot="1" x14ac:dyDescent="0.25">
      <c r="A37" s="3">
        <f t="shared" si="1"/>
        <v>25</v>
      </c>
      <c r="B37" s="7">
        <f t="shared" si="4"/>
        <v>42287</v>
      </c>
      <c r="C37" s="27">
        <v>10</v>
      </c>
      <c r="D37" s="53">
        <f t="shared" si="11"/>
        <v>11884.48</v>
      </c>
      <c r="E37" s="53">
        <f t="shared" si="12"/>
        <v>14594.619999999999</v>
      </c>
      <c r="F37" s="53">
        <f t="shared" si="14"/>
        <v>26479.1</v>
      </c>
      <c r="G37" s="53">
        <f t="shared" si="13"/>
        <v>1190359.6000000006</v>
      </c>
      <c r="H37" s="28"/>
      <c r="I37">
        <f t="shared" si="5"/>
        <v>10</v>
      </c>
      <c r="J37">
        <f t="shared" si="6"/>
        <v>10</v>
      </c>
      <c r="K37">
        <f t="shared" si="7"/>
        <v>2015</v>
      </c>
      <c r="L37">
        <f t="shared" si="0"/>
        <v>365</v>
      </c>
      <c r="M37">
        <f t="shared" si="2"/>
        <v>31</v>
      </c>
      <c r="N37">
        <f t="shared" si="8"/>
        <v>20</v>
      </c>
      <c r="O37">
        <f t="shared" si="9"/>
        <v>10</v>
      </c>
      <c r="P37" s="16">
        <f t="shared" si="10"/>
        <v>0</v>
      </c>
      <c r="Q37">
        <f t="shared" si="3"/>
        <v>61</v>
      </c>
      <c r="R37" s="8">
        <f t="shared" si="16"/>
        <v>26482.49</v>
      </c>
      <c r="S37" s="8">
        <f t="shared" si="15"/>
        <v>26479.1</v>
      </c>
    </row>
    <row r="38" spans="1:19" ht="13.5" thickBot="1" x14ac:dyDescent="0.25">
      <c r="A38" s="3">
        <f t="shared" si="1"/>
        <v>26</v>
      </c>
      <c r="B38" s="7">
        <f t="shared" si="4"/>
        <v>42318</v>
      </c>
      <c r="C38" s="27">
        <v>10</v>
      </c>
      <c r="D38" s="53">
        <f t="shared" si="11"/>
        <v>12131.88</v>
      </c>
      <c r="E38" s="53">
        <f t="shared" si="12"/>
        <v>14347.22</v>
      </c>
      <c r="F38" s="53">
        <f t="shared" si="14"/>
        <v>26479.1</v>
      </c>
      <c r="G38" s="53">
        <f t="shared" si="13"/>
        <v>1176012.3800000006</v>
      </c>
      <c r="H38" s="28"/>
      <c r="I38">
        <f t="shared" si="5"/>
        <v>10</v>
      </c>
      <c r="J38">
        <f t="shared" si="6"/>
        <v>11</v>
      </c>
      <c r="K38">
        <f t="shared" si="7"/>
        <v>2015</v>
      </c>
      <c r="L38">
        <f t="shared" si="0"/>
        <v>365</v>
      </c>
      <c r="M38">
        <f t="shared" si="2"/>
        <v>30</v>
      </c>
      <c r="N38">
        <f t="shared" si="8"/>
        <v>21</v>
      </c>
      <c r="O38">
        <f t="shared" si="9"/>
        <v>10</v>
      </c>
      <c r="P38" s="16">
        <f t="shared" si="10"/>
        <v>0</v>
      </c>
      <c r="Q38">
        <f t="shared" si="3"/>
        <v>60</v>
      </c>
      <c r="R38" s="8">
        <f t="shared" si="16"/>
        <v>26478.89</v>
      </c>
      <c r="S38" s="8">
        <f t="shared" si="15"/>
        <v>26479.1</v>
      </c>
    </row>
    <row r="39" spans="1:19" ht="13.5" thickBot="1" x14ac:dyDescent="0.25">
      <c r="A39" s="3">
        <f t="shared" si="1"/>
        <v>27</v>
      </c>
      <c r="B39" s="7">
        <f t="shared" si="4"/>
        <v>42348</v>
      </c>
      <c r="C39" s="27">
        <v>10</v>
      </c>
      <c r="D39" s="53">
        <f t="shared" si="11"/>
        <v>11599.03</v>
      </c>
      <c r="E39" s="53">
        <f t="shared" si="12"/>
        <v>14880.069999999998</v>
      </c>
      <c r="F39" s="53">
        <f t="shared" si="14"/>
        <v>26479.1</v>
      </c>
      <c r="G39" s="53">
        <f t="shared" si="13"/>
        <v>1161132.3100000005</v>
      </c>
      <c r="H39" s="28"/>
      <c r="I39">
        <f t="shared" si="5"/>
        <v>10</v>
      </c>
      <c r="J39">
        <f t="shared" si="6"/>
        <v>12</v>
      </c>
      <c r="K39">
        <f t="shared" si="7"/>
        <v>2015</v>
      </c>
      <c r="L39">
        <f t="shared" si="0"/>
        <v>365</v>
      </c>
      <c r="M39">
        <f t="shared" si="2"/>
        <v>31</v>
      </c>
      <c r="N39">
        <f t="shared" si="8"/>
        <v>20</v>
      </c>
      <c r="O39">
        <f t="shared" si="9"/>
        <v>10</v>
      </c>
      <c r="P39" s="16">
        <f t="shared" si="10"/>
        <v>0</v>
      </c>
      <c r="Q39">
        <f t="shared" si="3"/>
        <v>59</v>
      </c>
      <c r="R39" s="8">
        <f t="shared" si="16"/>
        <v>26484.03</v>
      </c>
      <c r="S39" s="8">
        <f t="shared" si="15"/>
        <v>26479.1</v>
      </c>
    </row>
    <row r="40" spans="1:19" ht="13.5" thickBot="1" x14ac:dyDescent="0.25">
      <c r="A40" s="3">
        <f t="shared" si="1"/>
        <v>28</v>
      </c>
      <c r="B40" s="7">
        <f t="shared" si="4"/>
        <v>42379</v>
      </c>
      <c r="C40" s="27">
        <v>10</v>
      </c>
      <c r="D40" s="53">
        <f t="shared" si="11"/>
        <v>11823.58</v>
      </c>
      <c r="E40" s="53">
        <f t="shared" si="12"/>
        <v>14655.519999999999</v>
      </c>
      <c r="F40" s="53">
        <f t="shared" si="14"/>
        <v>26479.1</v>
      </c>
      <c r="G40" s="53">
        <f t="shared" si="13"/>
        <v>1146476.7900000005</v>
      </c>
      <c r="H40" s="28"/>
      <c r="I40">
        <f t="shared" si="5"/>
        <v>10</v>
      </c>
      <c r="J40">
        <f t="shared" si="6"/>
        <v>1</v>
      </c>
      <c r="K40">
        <f t="shared" si="7"/>
        <v>2016</v>
      </c>
      <c r="L40">
        <f t="shared" si="0"/>
        <v>366</v>
      </c>
      <c r="M40">
        <f t="shared" si="2"/>
        <v>31</v>
      </c>
      <c r="N40">
        <f t="shared" si="8"/>
        <v>21</v>
      </c>
      <c r="O40">
        <f t="shared" si="9"/>
        <v>10</v>
      </c>
      <c r="P40" s="16">
        <f t="shared" si="10"/>
        <v>0</v>
      </c>
      <c r="Q40">
        <f t="shared" si="3"/>
        <v>58</v>
      </c>
      <c r="R40" s="8">
        <f t="shared" si="16"/>
        <v>26480.47</v>
      </c>
      <c r="S40" s="8">
        <f t="shared" si="15"/>
        <v>26479.1</v>
      </c>
    </row>
    <row r="41" spans="1:19" ht="13.5" thickBot="1" x14ac:dyDescent="0.25">
      <c r="A41" s="3">
        <f t="shared" si="1"/>
        <v>29</v>
      </c>
      <c r="B41" s="7">
        <f t="shared" si="4"/>
        <v>42410</v>
      </c>
      <c r="C41" s="27">
        <v>10</v>
      </c>
      <c r="D41" s="53">
        <f t="shared" si="11"/>
        <v>11652.71</v>
      </c>
      <c r="E41" s="53">
        <f t="shared" si="12"/>
        <v>14826.39</v>
      </c>
      <c r="F41" s="53">
        <f t="shared" si="14"/>
        <v>26479.1</v>
      </c>
      <c r="G41" s="53">
        <f t="shared" si="13"/>
        <v>1131650.4000000006</v>
      </c>
      <c r="H41" s="28"/>
      <c r="I41">
        <f t="shared" si="5"/>
        <v>10</v>
      </c>
      <c r="J41">
        <f t="shared" si="6"/>
        <v>2</v>
      </c>
      <c r="K41">
        <f t="shared" si="7"/>
        <v>2016</v>
      </c>
      <c r="L41">
        <f t="shared" si="0"/>
        <v>366</v>
      </c>
      <c r="M41">
        <f t="shared" si="2"/>
        <v>29</v>
      </c>
      <c r="N41">
        <f t="shared" si="8"/>
        <v>21</v>
      </c>
      <c r="O41">
        <f t="shared" si="9"/>
        <v>10</v>
      </c>
      <c r="P41" s="16">
        <f t="shared" si="10"/>
        <v>0</v>
      </c>
      <c r="Q41">
        <f t="shared" si="3"/>
        <v>57</v>
      </c>
      <c r="R41" s="8">
        <f t="shared" si="16"/>
        <v>26485.4</v>
      </c>
      <c r="S41" s="8">
        <f t="shared" si="15"/>
        <v>26479.1</v>
      </c>
    </row>
    <row r="42" spans="1:19" ht="13.5" thickBot="1" x14ac:dyDescent="0.25">
      <c r="A42" s="3">
        <f t="shared" si="1"/>
        <v>30</v>
      </c>
      <c r="B42" s="7">
        <f t="shared" si="4"/>
        <v>42439</v>
      </c>
      <c r="C42" s="27">
        <v>10</v>
      </c>
      <c r="D42" s="53">
        <f t="shared" si="11"/>
        <v>10759.95</v>
      </c>
      <c r="E42" s="53">
        <f t="shared" si="12"/>
        <v>15719.149999999998</v>
      </c>
      <c r="F42" s="53">
        <f t="shared" si="14"/>
        <v>26479.1</v>
      </c>
      <c r="G42" s="53">
        <f t="shared" si="13"/>
        <v>1115931.2500000007</v>
      </c>
      <c r="H42" s="28"/>
      <c r="I42">
        <f t="shared" si="5"/>
        <v>10</v>
      </c>
      <c r="J42">
        <f t="shared" si="6"/>
        <v>3</v>
      </c>
      <c r="K42">
        <f t="shared" si="7"/>
        <v>2016</v>
      </c>
      <c r="L42">
        <f t="shared" si="0"/>
        <v>366</v>
      </c>
      <c r="M42">
        <f t="shared" si="2"/>
        <v>31</v>
      </c>
      <c r="N42">
        <f t="shared" si="8"/>
        <v>19</v>
      </c>
      <c r="O42">
        <f t="shared" si="9"/>
        <v>10</v>
      </c>
      <c r="P42" s="16">
        <f t="shared" si="10"/>
        <v>0</v>
      </c>
      <c r="Q42">
        <f t="shared" si="3"/>
        <v>56</v>
      </c>
      <c r="R42" s="8">
        <f t="shared" si="16"/>
        <v>26489.95</v>
      </c>
      <c r="S42" s="8">
        <f t="shared" si="15"/>
        <v>26479.1</v>
      </c>
    </row>
    <row r="43" spans="1:19" ht="13.5" thickBot="1" x14ac:dyDescent="0.25">
      <c r="A43" s="3">
        <f t="shared" si="1"/>
        <v>31</v>
      </c>
      <c r="B43" s="7">
        <f t="shared" si="4"/>
        <v>42470</v>
      </c>
      <c r="C43" s="27">
        <v>10</v>
      </c>
      <c r="D43" s="53">
        <f t="shared" si="11"/>
        <v>11342.25</v>
      </c>
      <c r="E43" s="53">
        <f t="shared" si="12"/>
        <v>15136.849999999999</v>
      </c>
      <c r="F43" s="53">
        <f t="shared" si="14"/>
        <v>26479.1</v>
      </c>
      <c r="G43" s="53">
        <f t="shared" si="13"/>
        <v>1100794.4000000006</v>
      </c>
      <c r="H43" s="28"/>
      <c r="I43">
        <f t="shared" si="5"/>
        <v>10</v>
      </c>
      <c r="J43">
        <f t="shared" si="6"/>
        <v>4</v>
      </c>
      <c r="K43">
        <f t="shared" si="7"/>
        <v>2016</v>
      </c>
      <c r="L43">
        <f t="shared" si="0"/>
        <v>366</v>
      </c>
      <c r="M43">
        <f t="shared" si="2"/>
        <v>30</v>
      </c>
      <c r="N43">
        <f t="shared" si="8"/>
        <v>21</v>
      </c>
      <c r="O43">
        <f t="shared" si="9"/>
        <v>10</v>
      </c>
      <c r="P43" s="16">
        <f t="shared" si="10"/>
        <v>0</v>
      </c>
      <c r="Q43">
        <f t="shared" si="3"/>
        <v>55</v>
      </c>
      <c r="R43" s="8">
        <f t="shared" si="16"/>
        <v>26477</v>
      </c>
      <c r="S43" s="8">
        <f t="shared" si="15"/>
        <v>26479.1</v>
      </c>
    </row>
    <row r="44" spans="1:19" ht="13.5" thickBot="1" x14ac:dyDescent="0.25">
      <c r="A44" s="3">
        <f t="shared" si="1"/>
        <v>32</v>
      </c>
      <c r="B44" s="7">
        <f t="shared" si="4"/>
        <v>42500</v>
      </c>
      <c r="C44" s="27">
        <v>10</v>
      </c>
      <c r="D44" s="53">
        <f t="shared" si="11"/>
        <v>10827.49</v>
      </c>
      <c r="E44" s="53">
        <f t="shared" si="12"/>
        <v>15651.609999999999</v>
      </c>
      <c r="F44" s="53">
        <f t="shared" si="14"/>
        <v>26479.1</v>
      </c>
      <c r="G44" s="53">
        <f t="shared" si="13"/>
        <v>1085142.7900000005</v>
      </c>
      <c r="H44" s="28"/>
      <c r="I44">
        <f t="shared" si="5"/>
        <v>10</v>
      </c>
      <c r="J44">
        <f t="shared" si="6"/>
        <v>5</v>
      </c>
      <c r="K44">
        <f t="shared" si="7"/>
        <v>2016</v>
      </c>
      <c r="L44">
        <f t="shared" si="0"/>
        <v>366</v>
      </c>
      <c r="M44">
        <f t="shared" si="2"/>
        <v>31</v>
      </c>
      <c r="N44">
        <f t="shared" si="8"/>
        <v>20</v>
      </c>
      <c r="O44">
        <f t="shared" si="9"/>
        <v>10</v>
      </c>
      <c r="P44" s="16">
        <f t="shared" si="10"/>
        <v>0</v>
      </c>
      <c r="Q44">
        <f t="shared" si="3"/>
        <v>54</v>
      </c>
      <c r="R44" s="8">
        <f t="shared" si="16"/>
        <v>26481.35</v>
      </c>
      <c r="S44" s="8">
        <f t="shared" si="15"/>
        <v>26479.1</v>
      </c>
    </row>
    <row r="45" spans="1:19" ht="13.5" thickBot="1" x14ac:dyDescent="0.25">
      <c r="A45" s="3">
        <f t="shared" si="1"/>
        <v>33</v>
      </c>
      <c r="B45" s="7">
        <f t="shared" si="4"/>
        <v>42531</v>
      </c>
      <c r="C45" s="27">
        <v>10</v>
      </c>
      <c r="D45" s="53">
        <f t="shared" si="11"/>
        <v>11029.32</v>
      </c>
      <c r="E45" s="53">
        <f t="shared" si="12"/>
        <v>15449.779999999999</v>
      </c>
      <c r="F45" s="53">
        <f t="shared" si="14"/>
        <v>26479.1</v>
      </c>
      <c r="G45" s="53">
        <f t="shared" si="13"/>
        <v>1069693.0100000005</v>
      </c>
      <c r="H45" s="28"/>
      <c r="I45">
        <f t="shared" si="5"/>
        <v>10</v>
      </c>
      <c r="J45">
        <f t="shared" si="6"/>
        <v>6</v>
      </c>
      <c r="K45">
        <f t="shared" si="7"/>
        <v>2016</v>
      </c>
      <c r="L45">
        <f t="shared" si="0"/>
        <v>366</v>
      </c>
      <c r="M45">
        <f t="shared" si="2"/>
        <v>30</v>
      </c>
      <c r="N45">
        <f t="shared" si="8"/>
        <v>21</v>
      </c>
      <c r="O45">
        <f t="shared" si="9"/>
        <v>10</v>
      </c>
      <c r="P45" s="16">
        <f t="shared" si="10"/>
        <v>0</v>
      </c>
      <c r="Q45">
        <f t="shared" ref="Q45:Q76" si="17">Q44-1</f>
        <v>53</v>
      </c>
      <c r="R45" s="8">
        <f t="shared" si="16"/>
        <v>26477</v>
      </c>
      <c r="S45" s="8">
        <f t="shared" si="15"/>
        <v>26479.1</v>
      </c>
    </row>
    <row r="46" spans="1:19" ht="13.5" thickBot="1" x14ac:dyDescent="0.25">
      <c r="A46" s="3">
        <f t="shared" si="1"/>
        <v>34</v>
      </c>
      <c r="B46" s="7">
        <f t="shared" si="4"/>
        <v>42561</v>
      </c>
      <c r="C46" s="27">
        <v>10</v>
      </c>
      <c r="D46" s="53">
        <f t="shared" si="11"/>
        <v>10521.57</v>
      </c>
      <c r="E46" s="53">
        <f t="shared" si="12"/>
        <v>15957.529999999999</v>
      </c>
      <c r="F46" s="53">
        <f t="shared" si="14"/>
        <v>26479.1</v>
      </c>
      <c r="G46" s="53">
        <f t="shared" si="13"/>
        <v>1053735.4800000004</v>
      </c>
      <c r="H46" s="28"/>
      <c r="I46">
        <f t="shared" si="5"/>
        <v>10</v>
      </c>
      <c r="J46">
        <f t="shared" si="6"/>
        <v>7</v>
      </c>
      <c r="K46">
        <f t="shared" si="7"/>
        <v>2016</v>
      </c>
      <c r="L46">
        <f t="shared" si="0"/>
        <v>366</v>
      </c>
      <c r="M46">
        <f t="shared" si="2"/>
        <v>31</v>
      </c>
      <c r="N46">
        <f t="shared" si="8"/>
        <v>20</v>
      </c>
      <c r="O46">
        <f t="shared" si="9"/>
        <v>10</v>
      </c>
      <c r="P46" s="16">
        <f t="shared" si="10"/>
        <v>0</v>
      </c>
      <c r="Q46">
        <f t="shared" si="17"/>
        <v>52</v>
      </c>
      <c r="R46" s="8">
        <f t="shared" si="16"/>
        <v>26481.360000000001</v>
      </c>
      <c r="S46" s="8">
        <f t="shared" si="15"/>
        <v>26479.1</v>
      </c>
    </row>
    <row r="47" spans="1:19" ht="13.5" thickBot="1" x14ac:dyDescent="0.25">
      <c r="A47" s="3">
        <f t="shared" si="1"/>
        <v>35</v>
      </c>
      <c r="B47" s="7">
        <f t="shared" si="4"/>
        <v>42592</v>
      </c>
      <c r="C47" s="27">
        <v>10</v>
      </c>
      <c r="D47" s="53">
        <f t="shared" si="11"/>
        <v>10710.1</v>
      </c>
      <c r="E47" s="53">
        <f t="shared" si="12"/>
        <v>15768.999999999998</v>
      </c>
      <c r="F47" s="53">
        <f t="shared" si="14"/>
        <v>26479.1</v>
      </c>
      <c r="G47" s="53">
        <f t="shared" si="13"/>
        <v>1037966.4800000004</v>
      </c>
      <c r="H47" s="28"/>
      <c r="I47">
        <f t="shared" si="5"/>
        <v>10</v>
      </c>
      <c r="J47">
        <f t="shared" si="6"/>
        <v>8</v>
      </c>
      <c r="K47">
        <f t="shared" si="7"/>
        <v>2016</v>
      </c>
      <c r="L47">
        <f t="shared" si="0"/>
        <v>366</v>
      </c>
      <c r="M47">
        <f t="shared" si="2"/>
        <v>31</v>
      </c>
      <c r="N47">
        <f t="shared" si="8"/>
        <v>21</v>
      </c>
      <c r="O47">
        <f t="shared" si="9"/>
        <v>10</v>
      </c>
      <c r="P47" s="16">
        <f t="shared" si="10"/>
        <v>0</v>
      </c>
      <c r="Q47">
        <f t="shared" si="17"/>
        <v>51</v>
      </c>
      <c r="R47" s="8">
        <f t="shared" si="16"/>
        <v>26477.01</v>
      </c>
      <c r="S47" s="8">
        <f t="shared" si="15"/>
        <v>26479.1</v>
      </c>
    </row>
    <row r="48" spans="1:19" ht="13.5" thickBot="1" x14ac:dyDescent="0.25">
      <c r="A48" s="3">
        <f t="shared" si="1"/>
        <v>36</v>
      </c>
      <c r="B48" s="7">
        <f t="shared" si="4"/>
        <v>42623</v>
      </c>
      <c r="C48" s="27">
        <v>10</v>
      </c>
      <c r="D48" s="53">
        <f t="shared" si="11"/>
        <v>10549.82</v>
      </c>
      <c r="E48" s="53">
        <f t="shared" si="12"/>
        <v>15929.279999999999</v>
      </c>
      <c r="F48" s="53">
        <f t="shared" si="14"/>
        <v>26479.1</v>
      </c>
      <c r="G48" s="53">
        <f t="shared" si="13"/>
        <v>1022037.2000000004</v>
      </c>
      <c r="H48" s="28"/>
      <c r="I48">
        <f t="shared" si="5"/>
        <v>10</v>
      </c>
      <c r="J48">
        <f t="shared" si="6"/>
        <v>9</v>
      </c>
      <c r="K48">
        <f t="shared" si="7"/>
        <v>2016</v>
      </c>
      <c r="L48">
        <f t="shared" si="0"/>
        <v>366</v>
      </c>
      <c r="M48">
        <f t="shared" si="2"/>
        <v>30</v>
      </c>
      <c r="N48">
        <f t="shared" si="8"/>
        <v>21</v>
      </c>
      <c r="O48">
        <f t="shared" si="9"/>
        <v>10</v>
      </c>
      <c r="P48" s="16">
        <f t="shared" si="10"/>
        <v>0</v>
      </c>
      <c r="Q48">
        <f t="shared" si="17"/>
        <v>50</v>
      </c>
      <c r="R48" s="8">
        <f t="shared" si="16"/>
        <v>26481.360000000001</v>
      </c>
      <c r="S48" s="8">
        <f t="shared" si="15"/>
        <v>26479.1</v>
      </c>
    </row>
    <row r="49" spans="1:19" ht="13.5" thickBot="1" x14ac:dyDescent="0.25">
      <c r="A49" s="3">
        <f t="shared" si="1"/>
        <v>37</v>
      </c>
      <c r="B49" s="7">
        <f t="shared" si="4"/>
        <v>42653</v>
      </c>
      <c r="C49" s="27">
        <v>10</v>
      </c>
      <c r="D49" s="53">
        <f t="shared" si="11"/>
        <v>10052.82</v>
      </c>
      <c r="E49" s="53">
        <f t="shared" si="12"/>
        <v>16426.28</v>
      </c>
      <c r="F49" s="53">
        <f t="shared" si="14"/>
        <v>26479.1</v>
      </c>
      <c r="G49" s="53">
        <f t="shared" si="13"/>
        <v>1005610.9200000004</v>
      </c>
      <c r="H49" s="28"/>
      <c r="I49">
        <f t="shared" si="5"/>
        <v>10</v>
      </c>
      <c r="J49">
        <f t="shared" si="6"/>
        <v>10</v>
      </c>
      <c r="K49">
        <f t="shared" si="7"/>
        <v>2016</v>
      </c>
      <c r="L49">
        <f t="shared" si="0"/>
        <v>366</v>
      </c>
      <c r="M49">
        <f t="shared" si="2"/>
        <v>31</v>
      </c>
      <c r="N49">
        <f t="shared" si="8"/>
        <v>20</v>
      </c>
      <c r="O49">
        <f t="shared" si="9"/>
        <v>10</v>
      </c>
      <c r="P49" s="16">
        <f t="shared" si="10"/>
        <v>0</v>
      </c>
      <c r="Q49">
        <f t="shared" si="17"/>
        <v>49</v>
      </c>
      <c r="R49" s="8">
        <f t="shared" si="16"/>
        <v>26485.83</v>
      </c>
      <c r="S49" s="8">
        <f t="shared" si="15"/>
        <v>26479.1</v>
      </c>
    </row>
    <row r="50" spans="1:19" ht="13.5" thickBot="1" x14ac:dyDescent="0.25">
      <c r="A50" s="3">
        <f t="shared" si="1"/>
        <v>38</v>
      </c>
      <c r="B50" s="7">
        <f t="shared" si="4"/>
        <v>42684</v>
      </c>
      <c r="C50" s="27">
        <v>10</v>
      </c>
      <c r="D50" s="53">
        <f t="shared" si="11"/>
        <v>10220.959999999999</v>
      </c>
      <c r="E50" s="53">
        <f t="shared" si="12"/>
        <v>16258.14</v>
      </c>
      <c r="F50" s="53">
        <f t="shared" si="14"/>
        <v>26479.1</v>
      </c>
      <c r="G50" s="53">
        <f t="shared" si="13"/>
        <v>989352.78000000038</v>
      </c>
      <c r="H50" s="28"/>
      <c r="I50">
        <f t="shared" si="5"/>
        <v>10</v>
      </c>
      <c r="J50">
        <f t="shared" si="6"/>
        <v>11</v>
      </c>
      <c r="K50">
        <f t="shared" si="7"/>
        <v>2016</v>
      </c>
      <c r="L50">
        <f t="shared" si="0"/>
        <v>366</v>
      </c>
      <c r="M50">
        <f t="shared" si="2"/>
        <v>30</v>
      </c>
      <c r="N50">
        <f t="shared" si="8"/>
        <v>21</v>
      </c>
      <c r="O50">
        <f t="shared" si="9"/>
        <v>10</v>
      </c>
      <c r="P50" s="16">
        <f t="shared" si="10"/>
        <v>0</v>
      </c>
      <c r="Q50">
        <f t="shared" si="17"/>
        <v>48</v>
      </c>
      <c r="R50" s="8">
        <f t="shared" si="16"/>
        <v>26481.59</v>
      </c>
      <c r="S50" s="8">
        <f t="shared" si="15"/>
        <v>26479.1</v>
      </c>
    </row>
    <row r="51" spans="1:19" ht="13.5" thickBot="1" x14ac:dyDescent="0.25">
      <c r="A51" s="3">
        <f t="shared" si="1"/>
        <v>39</v>
      </c>
      <c r="B51" s="7">
        <f t="shared" si="4"/>
        <v>42714</v>
      </c>
      <c r="C51" s="27">
        <v>10</v>
      </c>
      <c r="D51" s="53">
        <f t="shared" si="11"/>
        <v>9731.34</v>
      </c>
      <c r="E51" s="53">
        <f t="shared" si="12"/>
        <v>16747.759999999998</v>
      </c>
      <c r="F51" s="53">
        <f t="shared" si="14"/>
        <v>26479.1</v>
      </c>
      <c r="G51" s="53">
        <f t="shared" si="13"/>
        <v>972605.02000000037</v>
      </c>
      <c r="H51" s="28"/>
      <c r="I51">
        <f t="shared" si="5"/>
        <v>10</v>
      </c>
      <c r="J51">
        <f t="shared" si="6"/>
        <v>12</v>
      </c>
      <c r="K51">
        <f t="shared" si="7"/>
        <v>2016</v>
      </c>
      <c r="L51">
        <f t="shared" si="0"/>
        <v>366</v>
      </c>
      <c r="M51">
        <f t="shared" si="2"/>
        <v>31</v>
      </c>
      <c r="N51">
        <f t="shared" si="8"/>
        <v>20</v>
      </c>
      <c r="O51">
        <f t="shared" si="9"/>
        <v>10</v>
      </c>
      <c r="P51" s="16">
        <f t="shared" si="10"/>
        <v>0</v>
      </c>
      <c r="Q51">
        <f t="shared" si="17"/>
        <v>47</v>
      </c>
      <c r="R51" s="8">
        <f t="shared" si="16"/>
        <v>26486.07</v>
      </c>
      <c r="S51" s="8">
        <f t="shared" si="15"/>
        <v>26479.1</v>
      </c>
    </row>
    <row r="52" spans="1:19" ht="13.5" thickBot="1" x14ac:dyDescent="0.25">
      <c r="A52" s="3">
        <f t="shared" si="1"/>
        <v>40</v>
      </c>
      <c r="B52" s="7">
        <f t="shared" si="4"/>
        <v>42745</v>
      </c>
      <c r="C52" s="27">
        <v>10</v>
      </c>
      <c r="D52" s="53">
        <f t="shared" si="11"/>
        <v>9894.23</v>
      </c>
      <c r="E52" s="53">
        <f t="shared" si="12"/>
        <v>16584.87</v>
      </c>
      <c r="F52" s="53">
        <f t="shared" si="14"/>
        <v>26479.1</v>
      </c>
      <c r="G52" s="53">
        <f t="shared" si="13"/>
        <v>956020.15000000037</v>
      </c>
      <c r="H52" s="28"/>
      <c r="I52">
        <f t="shared" si="5"/>
        <v>10</v>
      </c>
      <c r="J52">
        <f t="shared" si="6"/>
        <v>1</v>
      </c>
      <c r="K52">
        <f t="shared" si="7"/>
        <v>2017</v>
      </c>
      <c r="L52">
        <f t="shared" si="0"/>
        <v>365</v>
      </c>
      <c r="M52">
        <f t="shared" si="2"/>
        <v>31</v>
      </c>
      <c r="N52">
        <f t="shared" si="8"/>
        <v>21</v>
      </c>
      <c r="O52">
        <f t="shared" si="9"/>
        <v>10</v>
      </c>
      <c r="P52" s="16">
        <f t="shared" si="10"/>
        <v>0</v>
      </c>
      <c r="Q52">
        <f t="shared" si="17"/>
        <v>46</v>
      </c>
      <c r="R52" s="8">
        <f t="shared" si="16"/>
        <v>26481.85</v>
      </c>
      <c r="S52" s="8">
        <f t="shared" si="15"/>
        <v>26479.1</v>
      </c>
    </row>
    <row r="53" spans="1:19" ht="13.5" thickBot="1" x14ac:dyDescent="0.25">
      <c r="A53" s="3">
        <f t="shared" si="1"/>
        <v>41</v>
      </c>
      <c r="B53" s="7">
        <f t="shared" si="4"/>
        <v>42776</v>
      </c>
      <c r="C53" s="27">
        <v>10</v>
      </c>
      <c r="D53" s="53">
        <f t="shared" si="11"/>
        <v>9743.5499999999993</v>
      </c>
      <c r="E53" s="53">
        <f t="shared" si="12"/>
        <v>16735.55</v>
      </c>
      <c r="F53" s="53">
        <f t="shared" si="14"/>
        <v>26479.1</v>
      </c>
      <c r="G53" s="53">
        <f t="shared" si="13"/>
        <v>939284.60000000033</v>
      </c>
      <c r="H53" s="28"/>
      <c r="I53">
        <f t="shared" si="5"/>
        <v>10</v>
      </c>
      <c r="J53">
        <f t="shared" si="6"/>
        <v>2</v>
      </c>
      <c r="K53">
        <f t="shared" si="7"/>
        <v>2017</v>
      </c>
      <c r="L53">
        <f t="shared" si="0"/>
        <v>365</v>
      </c>
      <c r="M53">
        <f t="shared" si="2"/>
        <v>28</v>
      </c>
      <c r="N53">
        <f t="shared" si="8"/>
        <v>21</v>
      </c>
      <c r="O53">
        <f t="shared" si="9"/>
        <v>10</v>
      </c>
      <c r="P53" s="16">
        <f t="shared" si="10"/>
        <v>0</v>
      </c>
      <c r="Q53">
        <f t="shared" si="17"/>
        <v>45</v>
      </c>
      <c r="R53" s="8">
        <f t="shared" si="16"/>
        <v>26486.58</v>
      </c>
      <c r="S53" s="8">
        <f t="shared" si="15"/>
        <v>26479.1</v>
      </c>
    </row>
    <row r="54" spans="1:19" ht="13.5" thickBot="1" x14ac:dyDescent="0.25">
      <c r="A54" s="3">
        <f t="shared" si="1"/>
        <v>42</v>
      </c>
      <c r="B54" s="7">
        <f t="shared" si="4"/>
        <v>42804</v>
      </c>
      <c r="C54" s="27">
        <v>10</v>
      </c>
      <c r="D54" s="53">
        <f t="shared" si="11"/>
        <v>8646.57</v>
      </c>
      <c r="E54" s="53">
        <f t="shared" si="12"/>
        <v>17832.53</v>
      </c>
      <c r="F54" s="53">
        <f t="shared" si="14"/>
        <v>26479.1</v>
      </c>
      <c r="G54" s="53">
        <f t="shared" si="13"/>
        <v>921452.0700000003</v>
      </c>
      <c r="H54" s="28"/>
      <c r="I54">
        <f t="shared" si="5"/>
        <v>10</v>
      </c>
      <c r="J54">
        <f t="shared" si="6"/>
        <v>3</v>
      </c>
      <c r="K54">
        <f t="shared" si="7"/>
        <v>2017</v>
      </c>
      <c r="L54">
        <f t="shared" si="0"/>
        <v>365</v>
      </c>
      <c r="M54">
        <f t="shared" si="2"/>
        <v>31</v>
      </c>
      <c r="N54">
        <f t="shared" si="8"/>
        <v>18</v>
      </c>
      <c r="O54">
        <f t="shared" si="9"/>
        <v>10</v>
      </c>
      <c r="P54" s="16">
        <f t="shared" si="10"/>
        <v>0</v>
      </c>
      <c r="Q54">
        <f t="shared" si="17"/>
        <v>44</v>
      </c>
      <c r="R54" s="8">
        <f t="shared" si="16"/>
        <v>26491.96</v>
      </c>
      <c r="S54" s="8">
        <f t="shared" si="15"/>
        <v>26479.1</v>
      </c>
    </row>
    <row r="55" spans="1:19" ht="13.5" thickBot="1" x14ac:dyDescent="0.25">
      <c r="A55" s="3">
        <f t="shared" si="1"/>
        <v>43</v>
      </c>
      <c r="B55" s="7">
        <f t="shared" si="4"/>
        <v>42835</v>
      </c>
      <c r="C55" s="27">
        <v>10</v>
      </c>
      <c r="D55" s="53">
        <f t="shared" si="11"/>
        <v>9391.24</v>
      </c>
      <c r="E55" s="53">
        <f t="shared" si="12"/>
        <v>17087.86</v>
      </c>
      <c r="F55" s="53">
        <f t="shared" si="14"/>
        <v>26479.1</v>
      </c>
      <c r="G55" s="53">
        <f t="shared" si="13"/>
        <v>904364.21000000031</v>
      </c>
      <c r="H55" s="28"/>
      <c r="I55">
        <f t="shared" si="5"/>
        <v>10</v>
      </c>
      <c r="J55">
        <f t="shared" si="6"/>
        <v>4</v>
      </c>
      <c r="K55">
        <f t="shared" si="7"/>
        <v>2017</v>
      </c>
      <c r="L55">
        <f t="shared" si="0"/>
        <v>365</v>
      </c>
      <c r="M55">
        <f t="shared" si="2"/>
        <v>30</v>
      </c>
      <c r="N55">
        <f t="shared" si="8"/>
        <v>21</v>
      </c>
      <c r="O55">
        <f t="shared" si="9"/>
        <v>10</v>
      </c>
      <c r="P55" s="16">
        <f t="shared" si="10"/>
        <v>0</v>
      </c>
      <c r="Q55">
        <f t="shared" si="17"/>
        <v>43</v>
      </c>
      <c r="R55" s="8">
        <f t="shared" si="16"/>
        <v>26470.9</v>
      </c>
      <c r="S55" s="8">
        <f t="shared" si="15"/>
        <v>26479.1</v>
      </c>
    </row>
    <row r="56" spans="1:19" ht="13.5" thickBot="1" x14ac:dyDescent="0.25">
      <c r="A56" s="3">
        <f t="shared" si="1"/>
        <v>44</v>
      </c>
      <c r="B56" s="7">
        <f t="shared" si="4"/>
        <v>42865</v>
      </c>
      <c r="C56" s="27">
        <v>10</v>
      </c>
      <c r="D56" s="53">
        <f t="shared" si="11"/>
        <v>8919.76</v>
      </c>
      <c r="E56" s="53">
        <f t="shared" si="12"/>
        <v>17559.339999999997</v>
      </c>
      <c r="F56" s="53">
        <f t="shared" si="14"/>
        <v>26479.1</v>
      </c>
      <c r="G56" s="53">
        <f t="shared" si="13"/>
        <v>886804.87000000034</v>
      </c>
      <c r="H56" s="28"/>
      <c r="I56">
        <f t="shared" si="5"/>
        <v>10</v>
      </c>
      <c r="J56">
        <f t="shared" si="6"/>
        <v>5</v>
      </c>
      <c r="K56">
        <f t="shared" si="7"/>
        <v>2017</v>
      </c>
      <c r="L56">
        <f t="shared" si="0"/>
        <v>365</v>
      </c>
      <c r="M56">
        <f t="shared" si="2"/>
        <v>31</v>
      </c>
      <c r="N56">
        <f t="shared" si="8"/>
        <v>20</v>
      </c>
      <c r="O56">
        <f t="shared" si="9"/>
        <v>10</v>
      </c>
      <c r="P56" s="16">
        <f t="shared" si="10"/>
        <v>0</v>
      </c>
      <c r="Q56">
        <f t="shared" si="17"/>
        <v>42</v>
      </c>
      <c r="R56" s="8">
        <f t="shared" si="16"/>
        <v>26475.83</v>
      </c>
      <c r="S56" s="8">
        <f t="shared" si="15"/>
        <v>26479.1</v>
      </c>
    </row>
    <row r="57" spans="1:19" ht="13.5" thickBot="1" x14ac:dyDescent="0.25">
      <c r="A57" s="3">
        <f t="shared" si="1"/>
        <v>45</v>
      </c>
      <c r="B57" s="7">
        <f t="shared" si="4"/>
        <v>42896</v>
      </c>
      <c r="C57" s="27">
        <v>10</v>
      </c>
      <c r="D57" s="53">
        <f t="shared" si="11"/>
        <v>9038.1200000000008</v>
      </c>
      <c r="E57" s="53">
        <f t="shared" si="12"/>
        <v>17440.979999999996</v>
      </c>
      <c r="F57" s="53">
        <f t="shared" si="14"/>
        <v>26479.1</v>
      </c>
      <c r="G57" s="53">
        <f t="shared" si="13"/>
        <v>869363.89000000036</v>
      </c>
      <c r="H57" s="28"/>
      <c r="I57">
        <f t="shared" si="5"/>
        <v>10</v>
      </c>
      <c r="J57">
        <f t="shared" si="6"/>
        <v>6</v>
      </c>
      <c r="K57">
        <f t="shared" si="7"/>
        <v>2017</v>
      </c>
      <c r="L57">
        <f t="shared" si="0"/>
        <v>365</v>
      </c>
      <c r="M57">
        <f t="shared" si="2"/>
        <v>30</v>
      </c>
      <c r="N57">
        <f t="shared" si="8"/>
        <v>21</v>
      </c>
      <c r="O57">
        <f t="shared" si="9"/>
        <v>10</v>
      </c>
      <c r="P57" s="16">
        <f t="shared" si="10"/>
        <v>0</v>
      </c>
      <c r="Q57">
        <f t="shared" si="17"/>
        <v>41</v>
      </c>
      <c r="R57" s="8">
        <f t="shared" si="16"/>
        <v>26472.03</v>
      </c>
      <c r="S57" s="8">
        <f t="shared" si="15"/>
        <v>26479.1</v>
      </c>
    </row>
    <row r="58" spans="1:19" ht="13.5" thickBot="1" x14ac:dyDescent="0.25">
      <c r="A58" s="3">
        <f t="shared" si="1"/>
        <v>46</v>
      </c>
      <c r="B58" s="7">
        <f t="shared" si="4"/>
        <v>42926</v>
      </c>
      <c r="C58" s="27">
        <v>10</v>
      </c>
      <c r="D58" s="53">
        <f t="shared" si="11"/>
        <v>8574.5499999999993</v>
      </c>
      <c r="E58" s="53">
        <f t="shared" si="12"/>
        <v>17904.55</v>
      </c>
      <c r="F58" s="53">
        <f t="shared" si="14"/>
        <v>26479.1</v>
      </c>
      <c r="G58" s="53">
        <f t="shared" si="13"/>
        <v>851459.34000000032</v>
      </c>
      <c r="H58" s="28"/>
      <c r="I58">
        <f t="shared" si="5"/>
        <v>10</v>
      </c>
      <c r="J58">
        <f t="shared" si="6"/>
        <v>7</v>
      </c>
      <c r="K58">
        <f t="shared" si="7"/>
        <v>2017</v>
      </c>
      <c r="L58">
        <f t="shared" si="0"/>
        <v>365</v>
      </c>
      <c r="M58">
        <f t="shared" si="2"/>
        <v>31</v>
      </c>
      <c r="N58">
        <f t="shared" si="8"/>
        <v>20</v>
      </c>
      <c r="O58">
        <f t="shared" si="9"/>
        <v>10</v>
      </c>
      <c r="P58" s="16">
        <f t="shared" si="10"/>
        <v>0</v>
      </c>
      <c r="Q58">
        <f t="shared" si="17"/>
        <v>40</v>
      </c>
      <c r="R58" s="8">
        <f t="shared" si="16"/>
        <v>26477</v>
      </c>
      <c r="S58" s="8">
        <f t="shared" si="15"/>
        <v>26479.1</v>
      </c>
    </row>
    <row r="59" spans="1:19" ht="13.5" thickBot="1" x14ac:dyDescent="0.25">
      <c r="A59" s="3">
        <f t="shared" si="1"/>
        <v>47</v>
      </c>
      <c r="B59" s="7">
        <f t="shared" si="4"/>
        <v>42957</v>
      </c>
      <c r="C59" s="27">
        <v>10</v>
      </c>
      <c r="D59" s="53">
        <f t="shared" si="11"/>
        <v>8677.89</v>
      </c>
      <c r="E59" s="53">
        <f t="shared" si="12"/>
        <v>17801.21</v>
      </c>
      <c r="F59" s="53">
        <f t="shared" si="14"/>
        <v>26479.1</v>
      </c>
      <c r="G59" s="53">
        <f t="shared" si="13"/>
        <v>833658.13000000035</v>
      </c>
      <c r="H59" s="28"/>
      <c r="I59">
        <f t="shared" si="5"/>
        <v>10</v>
      </c>
      <c r="J59">
        <f t="shared" si="6"/>
        <v>8</v>
      </c>
      <c r="K59">
        <f t="shared" si="7"/>
        <v>2017</v>
      </c>
      <c r="L59">
        <f t="shared" si="0"/>
        <v>365</v>
      </c>
      <c r="M59">
        <f t="shared" si="2"/>
        <v>31</v>
      </c>
      <c r="N59">
        <f t="shared" si="8"/>
        <v>21</v>
      </c>
      <c r="O59">
        <f t="shared" si="9"/>
        <v>10</v>
      </c>
      <c r="P59" s="16">
        <f t="shared" si="10"/>
        <v>0</v>
      </c>
      <c r="Q59">
        <f t="shared" si="17"/>
        <v>39</v>
      </c>
      <c r="R59" s="8">
        <f t="shared" si="16"/>
        <v>26473.23</v>
      </c>
      <c r="S59" s="8">
        <f t="shared" si="15"/>
        <v>26479.1</v>
      </c>
    </row>
    <row r="60" spans="1:19" ht="13.5" thickBot="1" x14ac:dyDescent="0.25">
      <c r="A60" s="3">
        <f t="shared" si="1"/>
        <v>48</v>
      </c>
      <c r="B60" s="7">
        <f t="shared" si="4"/>
        <v>42988</v>
      </c>
      <c r="C60" s="27">
        <v>10</v>
      </c>
      <c r="D60" s="53">
        <f t="shared" si="11"/>
        <v>8496.4599999999991</v>
      </c>
      <c r="E60" s="53">
        <f t="shared" si="12"/>
        <v>17982.64</v>
      </c>
      <c r="F60" s="53">
        <f t="shared" si="14"/>
        <v>26479.1</v>
      </c>
      <c r="G60" s="53">
        <f t="shared" si="13"/>
        <v>815675.49000000034</v>
      </c>
      <c r="H60" s="28"/>
      <c r="I60">
        <f t="shared" si="5"/>
        <v>10</v>
      </c>
      <c r="J60">
        <f t="shared" si="6"/>
        <v>9</v>
      </c>
      <c r="K60">
        <f t="shared" si="7"/>
        <v>2017</v>
      </c>
      <c r="L60">
        <f t="shared" si="0"/>
        <v>365</v>
      </c>
      <c r="M60">
        <f t="shared" si="2"/>
        <v>30</v>
      </c>
      <c r="N60">
        <f t="shared" si="8"/>
        <v>21</v>
      </c>
      <c r="O60">
        <f t="shared" si="9"/>
        <v>10</v>
      </c>
      <c r="P60" s="16">
        <f t="shared" si="10"/>
        <v>0</v>
      </c>
      <c r="Q60">
        <f t="shared" si="17"/>
        <v>38</v>
      </c>
      <c r="R60" s="8">
        <f t="shared" si="16"/>
        <v>26478.23</v>
      </c>
      <c r="S60" s="8">
        <f t="shared" si="15"/>
        <v>26479.1</v>
      </c>
    </row>
    <row r="61" spans="1:19" ht="13.5" thickBot="1" x14ac:dyDescent="0.25">
      <c r="A61" s="3">
        <f t="shared" si="1"/>
        <v>49</v>
      </c>
      <c r="B61" s="7">
        <f t="shared" si="4"/>
        <v>43018</v>
      </c>
      <c r="C61" s="27">
        <v>10</v>
      </c>
      <c r="D61" s="53">
        <f t="shared" si="11"/>
        <v>8045.02</v>
      </c>
      <c r="E61" s="53">
        <f t="shared" si="12"/>
        <v>18434.079999999998</v>
      </c>
      <c r="F61" s="53">
        <f t="shared" si="14"/>
        <v>26479.1</v>
      </c>
      <c r="G61" s="53">
        <f t="shared" si="13"/>
        <v>797241.41000000038</v>
      </c>
      <c r="H61" s="28"/>
      <c r="I61">
        <f t="shared" si="5"/>
        <v>10</v>
      </c>
      <c r="J61">
        <f t="shared" si="6"/>
        <v>10</v>
      </c>
      <c r="K61">
        <f t="shared" si="7"/>
        <v>2017</v>
      </c>
      <c r="L61">
        <f t="shared" si="0"/>
        <v>365</v>
      </c>
      <c r="M61">
        <f t="shared" si="2"/>
        <v>31</v>
      </c>
      <c r="N61">
        <f t="shared" si="8"/>
        <v>20</v>
      </c>
      <c r="O61">
        <f t="shared" si="9"/>
        <v>10</v>
      </c>
      <c r="P61" s="16">
        <f t="shared" si="10"/>
        <v>0</v>
      </c>
      <c r="Q61">
        <f t="shared" si="17"/>
        <v>37</v>
      </c>
      <c r="R61" s="8">
        <f t="shared" si="16"/>
        <v>26483.39</v>
      </c>
      <c r="S61" s="8">
        <f t="shared" si="15"/>
        <v>26479.1</v>
      </c>
    </row>
    <row r="62" spans="1:19" ht="13.5" thickBot="1" x14ac:dyDescent="0.25">
      <c r="A62" s="3">
        <f t="shared" si="1"/>
        <v>50</v>
      </c>
      <c r="B62" s="7">
        <f t="shared" si="4"/>
        <v>43049</v>
      </c>
      <c r="C62" s="27">
        <v>10</v>
      </c>
      <c r="D62" s="53">
        <f t="shared" si="11"/>
        <v>8125.31</v>
      </c>
      <c r="E62" s="53">
        <f t="shared" si="12"/>
        <v>18353.789999999997</v>
      </c>
      <c r="F62" s="53">
        <f t="shared" si="14"/>
        <v>26479.1</v>
      </c>
      <c r="G62" s="53">
        <f t="shared" si="13"/>
        <v>778887.62000000034</v>
      </c>
      <c r="H62" s="28"/>
      <c r="I62">
        <f t="shared" si="5"/>
        <v>10</v>
      </c>
      <c r="J62">
        <f t="shared" si="6"/>
        <v>11</v>
      </c>
      <c r="K62">
        <f t="shared" si="7"/>
        <v>2017</v>
      </c>
      <c r="L62">
        <f t="shared" si="0"/>
        <v>365</v>
      </c>
      <c r="M62">
        <f t="shared" si="2"/>
        <v>30</v>
      </c>
      <c r="N62">
        <f t="shared" si="8"/>
        <v>21</v>
      </c>
      <c r="O62">
        <f t="shared" si="9"/>
        <v>10</v>
      </c>
      <c r="P62" s="16">
        <f t="shared" si="10"/>
        <v>0</v>
      </c>
      <c r="Q62">
        <f t="shared" si="17"/>
        <v>36</v>
      </c>
      <c r="R62" s="8">
        <f t="shared" si="16"/>
        <v>26479.82</v>
      </c>
      <c r="S62" s="8">
        <f t="shared" si="15"/>
        <v>26479.1</v>
      </c>
    </row>
    <row r="63" spans="1:19" ht="13.5" thickBot="1" x14ac:dyDescent="0.25">
      <c r="A63" s="3">
        <f t="shared" si="1"/>
        <v>51</v>
      </c>
      <c r="B63" s="7">
        <f t="shared" si="4"/>
        <v>43079</v>
      </c>
      <c r="C63" s="27">
        <v>10</v>
      </c>
      <c r="D63" s="53">
        <f t="shared" si="11"/>
        <v>7682.18</v>
      </c>
      <c r="E63" s="53">
        <f t="shared" si="12"/>
        <v>18796.919999999998</v>
      </c>
      <c r="F63" s="53">
        <f t="shared" si="14"/>
        <v>26479.1</v>
      </c>
      <c r="G63" s="53">
        <f t="shared" si="13"/>
        <v>760090.7000000003</v>
      </c>
      <c r="H63" s="28"/>
      <c r="I63">
        <f t="shared" si="5"/>
        <v>10</v>
      </c>
      <c r="J63">
        <f t="shared" si="6"/>
        <v>12</v>
      </c>
      <c r="K63">
        <f t="shared" si="7"/>
        <v>2017</v>
      </c>
      <c r="L63">
        <f t="shared" si="0"/>
        <v>365</v>
      </c>
      <c r="M63">
        <f t="shared" si="2"/>
        <v>31</v>
      </c>
      <c r="N63">
        <f t="shared" si="8"/>
        <v>20</v>
      </c>
      <c r="O63">
        <f t="shared" si="9"/>
        <v>10</v>
      </c>
      <c r="P63" s="16">
        <f t="shared" si="10"/>
        <v>0</v>
      </c>
      <c r="Q63">
        <f t="shared" si="17"/>
        <v>35</v>
      </c>
      <c r="R63" s="8">
        <f t="shared" si="16"/>
        <v>26485.05</v>
      </c>
      <c r="S63" s="8">
        <f t="shared" si="15"/>
        <v>26479.1</v>
      </c>
    </row>
    <row r="64" spans="1:19" ht="13.5" thickBot="1" x14ac:dyDescent="0.25">
      <c r="A64" s="3">
        <f t="shared" si="1"/>
        <v>52</v>
      </c>
      <c r="B64" s="7">
        <f t="shared" si="4"/>
        <v>43110</v>
      </c>
      <c r="C64" s="27">
        <v>10</v>
      </c>
      <c r="D64" s="53">
        <f t="shared" si="11"/>
        <v>7746.68</v>
      </c>
      <c r="E64" s="53">
        <f t="shared" si="12"/>
        <v>18732.419999999998</v>
      </c>
      <c r="F64" s="53">
        <f t="shared" si="14"/>
        <v>26479.1</v>
      </c>
      <c r="G64" s="53">
        <f t="shared" si="13"/>
        <v>741358.28000000026</v>
      </c>
      <c r="H64" s="28"/>
      <c r="I64">
        <f t="shared" si="5"/>
        <v>10</v>
      </c>
      <c r="J64">
        <f t="shared" si="6"/>
        <v>1</v>
      </c>
      <c r="K64">
        <f t="shared" si="7"/>
        <v>2018</v>
      </c>
      <c r="L64">
        <f t="shared" si="0"/>
        <v>365</v>
      </c>
      <c r="M64">
        <f t="shared" si="2"/>
        <v>31</v>
      </c>
      <c r="N64">
        <f t="shared" si="8"/>
        <v>21</v>
      </c>
      <c r="O64">
        <f t="shared" si="9"/>
        <v>10</v>
      </c>
      <c r="P64" s="16">
        <f t="shared" si="10"/>
        <v>0</v>
      </c>
      <c r="Q64">
        <f t="shared" si="17"/>
        <v>34</v>
      </c>
      <c r="R64" s="8">
        <f t="shared" si="16"/>
        <v>26481.54</v>
      </c>
      <c r="S64" s="8">
        <f t="shared" si="15"/>
        <v>26479.1</v>
      </c>
    </row>
    <row r="65" spans="1:19" ht="13.5" thickBot="1" x14ac:dyDescent="0.25">
      <c r="A65" s="3">
        <f t="shared" si="1"/>
        <v>53</v>
      </c>
      <c r="B65" s="7">
        <f t="shared" si="4"/>
        <v>43141</v>
      </c>
      <c r="C65" s="27">
        <v>10</v>
      </c>
      <c r="D65" s="53">
        <f t="shared" si="11"/>
        <v>7555.76</v>
      </c>
      <c r="E65" s="53">
        <f t="shared" si="12"/>
        <v>18923.339999999997</v>
      </c>
      <c r="F65" s="53">
        <f t="shared" si="14"/>
        <v>26479.1</v>
      </c>
      <c r="G65" s="53">
        <f t="shared" si="13"/>
        <v>722434.94000000029</v>
      </c>
      <c r="H65" s="28"/>
      <c r="I65">
        <f t="shared" si="5"/>
        <v>10</v>
      </c>
      <c r="J65">
        <f t="shared" si="6"/>
        <v>2</v>
      </c>
      <c r="K65">
        <f t="shared" si="7"/>
        <v>2018</v>
      </c>
      <c r="L65">
        <f t="shared" si="0"/>
        <v>365</v>
      </c>
      <c r="M65">
        <f t="shared" si="2"/>
        <v>28</v>
      </c>
      <c r="N65">
        <f t="shared" si="8"/>
        <v>21</v>
      </c>
      <c r="O65">
        <f t="shared" si="9"/>
        <v>10</v>
      </c>
      <c r="P65" s="16">
        <f t="shared" si="10"/>
        <v>0</v>
      </c>
      <c r="Q65">
        <f t="shared" si="17"/>
        <v>33</v>
      </c>
      <c r="R65" s="8">
        <f t="shared" si="16"/>
        <v>26486.83</v>
      </c>
      <c r="S65" s="8">
        <f t="shared" si="15"/>
        <v>26479.1</v>
      </c>
    </row>
    <row r="66" spans="1:19" ht="13.5" thickBot="1" x14ac:dyDescent="0.25">
      <c r="A66" s="3">
        <f t="shared" si="1"/>
        <v>54</v>
      </c>
      <c r="B66" s="7">
        <f t="shared" si="4"/>
        <v>43169</v>
      </c>
      <c r="C66" s="27">
        <v>10</v>
      </c>
      <c r="D66" s="53">
        <f t="shared" si="11"/>
        <v>6650.36</v>
      </c>
      <c r="E66" s="53">
        <f t="shared" si="12"/>
        <v>19828.739999999998</v>
      </c>
      <c r="F66" s="53">
        <f t="shared" si="14"/>
        <v>26479.1</v>
      </c>
      <c r="G66" s="53">
        <f t="shared" si="13"/>
        <v>702606.2000000003</v>
      </c>
      <c r="H66" s="28"/>
      <c r="I66">
        <f t="shared" si="5"/>
        <v>10</v>
      </c>
      <c r="J66">
        <f t="shared" si="6"/>
        <v>3</v>
      </c>
      <c r="K66">
        <f t="shared" si="7"/>
        <v>2018</v>
      </c>
      <c r="L66">
        <f t="shared" si="0"/>
        <v>365</v>
      </c>
      <c r="M66">
        <f t="shared" si="2"/>
        <v>31</v>
      </c>
      <c r="N66">
        <f t="shared" si="8"/>
        <v>18</v>
      </c>
      <c r="O66">
        <f t="shared" si="9"/>
        <v>10</v>
      </c>
      <c r="P66" s="16">
        <f t="shared" si="10"/>
        <v>0</v>
      </c>
      <c r="Q66">
        <f t="shared" si="17"/>
        <v>32</v>
      </c>
      <c r="R66" s="8">
        <f t="shared" si="16"/>
        <v>26492.33</v>
      </c>
      <c r="S66" s="8">
        <f t="shared" si="15"/>
        <v>26479.1</v>
      </c>
    </row>
    <row r="67" spans="1:19" ht="13.5" thickBot="1" x14ac:dyDescent="0.25">
      <c r="A67" s="3">
        <f t="shared" si="1"/>
        <v>55</v>
      </c>
      <c r="B67" s="7">
        <f t="shared" si="4"/>
        <v>43200</v>
      </c>
      <c r="C67" s="27">
        <v>10</v>
      </c>
      <c r="D67" s="53">
        <f t="shared" si="11"/>
        <v>7160.81</v>
      </c>
      <c r="E67" s="53">
        <f t="shared" si="12"/>
        <v>19318.289999999997</v>
      </c>
      <c r="F67" s="53">
        <f t="shared" si="14"/>
        <v>26479.1</v>
      </c>
      <c r="G67" s="53">
        <f t="shared" si="13"/>
        <v>683287.91000000027</v>
      </c>
      <c r="H67" s="28"/>
      <c r="I67">
        <f t="shared" si="5"/>
        <v>10</v>
      </c>
      <c r="J67">
        <f t="shared" si="6"/>
        <v>4</v>
      </c>
      <c r="K67">
        <f t="shared" si="7"/>
        <v>2018</v>
      </c>
      <c r="L67">
        <f t="shared" si="0"/>
        <v>365</v>
      </c>
      <c r="M67">
        <f t="shared" si="2"/>
        <v>30</v>
      </c>
      <c r="N67">
        <f t="shared" si="8"/>
        <v>21</v>
      </c>
      <c r="O67">
        <f t="shared" si="9"/>
        <v>10</v>
      </c>
      <c r="P67" s="16">
        <f t="shared" si="10"/>
        <v>0</v>
      </c>
      <c r="Q67">
        <f t="shared" si="17"/>
        <v>31</v>
      </c>
      <c r="R67" s="8">
        <f t="shared" si="16"/>
        <v>26471.200000000001</v>
      </c>
      <c r="S67" s="8">
        <f t="shared" si="15"/>
        <v>26479.1</v>
      </c>
    </row>
    <row r="68" spans="1:19" ht="13.5" thickBot="1" x14ac:dyDescent="0.25">
      <c r="A68" s="3">
        <f t="shared" si="1"/>
        <v>56</v>
      </c>
      <c r="B68" s="7">
        <f t="shared" si="4"/>
        <v>43230</v>
      </c>
      <c r="C68" s="27">
        <v>10</v>
      </c>
      <c r="D68" s="53">
        <f t="shared" si="11"/>
        <v>6739.28</v>
      </c>
      <c r="E68" s="53">
        <f t="shared" si="12"/>
        <v>19739.82</v>
      </c>
      <c r="F68" s="53">
        <f t="shared" si="14"/>
        <v>26479.1</v>
      </c>
      <c r="G68" s="53">
        <f t="shared" si="13"/>
        <v>663548.09000000032</v>
      </c>
      <c r="H68" s="28"/>
      <c r="I68">
        <f t="shared" si="5"/>
        <v>10</v>
      </c>
      <c r="J68">
        <f t="shared" si="6"/>
        <v>5</v>
      </c>
      <c r="K68">
        <f t="shared" si="7"/>
        <v>2018</v>
      </c>
      <c r="L68">
        <f t="shared" si="0"/>
        <v>365</v>
      </c>
      <c r="M68">
        <f t="shared" si="2"/>
        <v>31</v>
      </c>
      <c r="N68">
        <f t="shared" si="8"/>
        <v>20</v>
      </c>
      <c r="O68">
        <f t="shared" si="9"/>
        <v>10</v>
      </c>
      <c r="P68" s="16">
        <f t="shared" si="10"/>
        <v>0</v>
      </c>
      <c r="Q68">
        <f t="shared" si="17"/>
        <v>30</v>
      </c>
      <c r="R68" s="8">
        <f t="shared" si="16"/>
        <v>26476.12</v>
      </c>
      <c r="S68" s="8">
        <f t="shared" si="15"/>
        <v>26479.1</v>
      </c>
    </row>
    <row r="69" spans="1:19" ht="13.5" thickBot="1" x14ac:dyDescent="0.25">
      <c r="A69" s="3">
        <f t="shared" si="1"/>
        <v>57</v>
      </c>
      <c r="B69" s="7">
        <f t="shared" si="4"/>
        <v>43261</v>
      </c>
      <c r="C69" s="27">
        <v>10</v>
      </c>
      <c r="D69" s="53">
        <f t="shared" si="11"/>
        <v>6762.74</v>
      </c>
      <c r="E69" s="53">
        <f t="shared" si="12"/>
        <v>19716.36</v>
      </c>
      <c r="F69" s="53">
        <f t="shared" si="14"/>
        <v>26479.1</v>
      </c>
      <c r="G69" s="53">
        <f t="shared" si="13"/>
        <v>643831.73000000033</v>
      </c>
      <c r="H69" s="28"/>
      <c r="I69">
        <f t="shared" si="5"/>
        <v>10</v>
      </c>
      <c r="J69">
        <f t="shared" si="6"/>
        <v>6</v>
      </c>
      <c r="K69">
        <f t="shared" si="7"/>
        <v>2018</v>
      </c>
      <c r="L69">
        <f t="shared" si="0"/>
        <v>365</v>
      </c>
      <c r="M69">
        <f t="shared" si="2"/>
        <v>30</v>
      </c>
      <c r="N69">
        <f t="shared" si="8"/>
        <v>21</v>
      </c>
      <c r="O69">
        <f t="shared" si="9"/>
        <v>10</v>
      </c>
      <c r="P69" s="16">
        <f t="shared" si="10"/>
        <v>0</v>
      </c>
      <c r="Q69">
        <f t="shared" si="17"/>
        <v>29</v>
      </c>
      <c r="R69" s="8">
        <f t="shared" si="16"/>
        <v>26472.26</v>
      </c>
      <c r="S69" s="8">
        <f t="shared" si="15"/>
        <v>26479.1</v>
      </c>
    </row>
    <row r="70" spans="1:19" ht="13.5" thickBot="1" x14ac:dyDescent="0.25">
      <c r="A70" s="3">
        <f t="shared" si="1"/>
        <v>58</v>
      </c>
      <c r="B70" s="7">
        <f t="shared" si="4"/>
        <v>43291</v>
      </c>
      <c r="C70" s="27">
        <v>10</v>
      </c>
      <c r="D70" s="53">
        <f t="shared" si="11"/>
        <v>6350.12</v>
      </c>
      <c r="E70" s="53">
        <f t="shared" si="12"/>
        <v>20128.98</v>
      </c>
      <c r="F70" s="53">
        <f t="shared" si="14"/>
        <v>26479.1</v>
      </c>
      <c r="G70" s="53">
        <f t="shared" si="13"/>
        <v>623702.75000000035</v>
      </c>
      <c r="H70" s="28"/>
      <c r="I70">
        <f t="shared" si="5"/>
        <v>10</v>
      </c>
      <c r="J70">
        <f t="shared" si="6"/>
        <v>7</v>
      </c>
      <c r="K70">
        <f t="shared" si="7"/>
        <v>2018</v>
      </c>
      <c r="L70">
        <f t="shared" si="0"/>
        <v>365</v>
      </c>
      <c r="M70">
        <f t="shared" si="2"/>
        <v>31</v>
      </c>
      <c r="N70">
        <f t="shared" si="8"/>
        <v>20</v>
      </c>
      <c r="O70">
        <f t="shared" si="9"/>
        <v>10</v>
      </c>
      <c r="P70" s="16">
        <f t="shared" si="10"/>
        <v>0</v>
      </c>
      <c r="Q70">
        <f t="shared" si="17"/>
        <v>28</v>
      </c>
      <c r="R70" s="8">
        <f t="shared" si="16"/>
        <v>26477.22</v>
      </c>
      <c r="S70" s="8">
        <f t="shared" si="15"/>
        <v>26479.1</v>
      </c>
    </row>
    <row r="71" spans="1:19" ht="13.5" thickBot="1" x14ac:dyDescent="0.25">
      <c r="A71" s="3">
        <f t="shared" si="1"/>
        <v>59</v>
      </c>
      <c r="B71" s="7">
        <f t="shared" si="4"/>
        <v>43322</v>
      </c>
      <c r="C71" s="27">
        <v>10</v>
      </c>
      <c r="D71" s="53">
        <f t="shared" si="11"/>
        <v>6356.64</v>
      </c>
      <c r="E71" s="53">
        <f t="shared" si="12"/>
        <v>20122.46</v>
      </c>
      <c r="F71" s="53">
        <f t="shared" si="14"/>
        <v>26479.1</v>
      </c>
      <c r="G71" s="53">
        <f t="shared" si="13"/>
        <v>603580.29000000039</v>
      </c>
      <c r="H71" s="28"/>
      <c r="I71">
        <f t="shared" si="5"/>
        <v>10</v>
      </c>
      <c r="J71">
        <f t="shared" si="6"/>
        <v>8</v>
      </c>
      <c r="K71">
        <f t="shared" si="7"/>
        <v>2018</v>
      </c>
      <c r="L71">
        <f t="shared" si="0"/>
        <v>365</v>
      </c>
      <c r="M71">
        <f t="shared" si="2"/>
        <v>31</v>
      </c>
      <c r="N71">
        <f t="shared" si="8"/>
        <v>21</v>
      </c>
      <c r="O71">
        <f t="shared" si="9"/>
        <v>10</v>
      </c>
      <c r="P71" s="16">
        <f t="shared" si="10"/>
        <v>0</v>
      </c>
      <c r="Q71">
        <f t="shared" si="17"/>
        <v>27</v>
      </c>
      <c r="R71" s="8">
        <f t="shared" si="16"/>
        <v>26473.39</v>
      </c>
      <c r="S71" s="8">
        <f t="shared" si="15"/>
        <v>26479.1</v>
      </c>
    </row>
    <row r="72" spans="1:19" ht="13.5" thickBot="1" x14ac:dyDescent="0.25">
      <c r="A72" s="3">
        <f t="shared" si="1"/>
        <v>60</v>
      </c>
      <c r="B72" s="7">
        <f t="shared" si="4"/>
        <v>43353</v>
      </c>
      <c r="C72" s="27">
        <v>10</v>
      </c>
      <c r="D72" s="53">
        <f t="shared" si="11"/>
        <v>6151.56</v>
      </c>
      <c r="E72" s="53">
        <f t="shared" si="12"/>
        <v>20327.539999999997</v>
      </c>
      <c r="F72" s="53">
        <f t="shared" si="14"/>
        <v>26479.1</v>
      </c>
      <c r="G72" s="53">
        <f t="shared" si="13"/>
        <v>583252.75000000035</v>
      </c>
      <c r="H72" s="28"/>
      <c r="I72">
        <f t="shared" si="5"/>
        <v>10</v>
      </c>
      <c r="J72">
        <f t="shared" si="6"/>
        <v>9</v>
      </c>
      <c r="K72">
        <f t="shared" si="7"/>
        <v>2018</v>
      </c>
      <c r="L72">
        <f t="shared" si="0"/>
        <v>365</v>
      </c>
      <c r="M72">
        <f t="shared" si="2"/>
        <v>30</v>
      </c>
      <c r="N72">
        <f t="shared" si="8"/>
        <v>21</v>
      </c>
      <c r="O72">
        <f t="shared" si="9"/>
        <v>10</v>
      </c>
      <c r="P72" s="16">
        <f t="shared" si="10"/>
        <v>0</v>
      </c>
      <c r="Q72">
        <f t="shared" si="17"/>
        <v>26</v>
      </c>
      <c r="R72" s="8">
        <f t="shared" si="16"/>
        <v>26478.39</v>
      </c>
      <c r="S72" s="8">
        <f t="shared" si="15"/>
        <v>26479.1</v>
      </c>
    </row>
    <row r="73" spans="1:19" ht="13.5" thickBot="1" x14ac:dyDescent="0.25">
      <c r="A73" s="3">
        <f t="shared" si="1"/>
        <v>61</v>
      </c>
      <c r="B73" s="7">
        <f t="shared" si="4"/>
        <v>43383</v>
      </c>
      <c r="C73" s="27">
        <v>10</v>
      </c>
      <c r="D73" s="53">
        <f t="shared" si="11"/>
        <v>5752.63</v>
      </c>
      <c r="E73" s="53">
        <f t="shared" si="12"/>
        <v>20726.469999999998</v>
      </c>
      <c r="F73" s="53">
        <f t="shared" si="14"/>
        <v>26479.1</v>
      </c>
      <c r="G73" s="53">
        <f t="shared" si="13"/>
        <v>562526.28000000038</v>
      </c>
      <c r="H73" s="28"/>
      <c r="I73">
        <f t="shared" si="5"/>
        <v>10</v>
      </c>
      <c r="J73">
        <f t="shared" si="6"/>
        <v>10</v>
      </c>
      <c r="K73">
        <f t="shared" si="7"/>
        <v>2018</v>
      </c>
      <c r="L73">
        <f t="shared" si="0"/>
        <v>365</v>
      </c>
      <c r="M73">
        <f t="shared" si="2"/>
        <v>31</v>
      </c>
      <c r="N73">
        <f t="shared" si="8"/>
        <v>20</v>
      </c>
      <c r="O73">
        <f t="shared" si="9"/>
        <v>10</v>
      </c>
      <c r="P73" s="16">
        <f t="shared" si="10"/>
        <v>0</v>
      </c>
      <c r="Q73">
        <f t="shared" si="17"/>
        <v>25</v>
      </c>
      <c r="R73" s="8">
        <f t="shared" si="16"/>
        <v>26483.61</v>
      </c>
      <c r="S73" s="8">
        <f t="shared" si="15"/>
        <v>26479.1</v>
      </c>
    </row>
    <row r="74" spans="1:19" ht="13.5" thickBot="1" x14ac:dyDescent="0.25">
      <c r="A74" s="3">
        <f t="shared" si="1"/>
        <v>62</v>
      </c>
      <c r="B74" s="7">
        <f t="shared" si="4"/>
        <v>43414</v>
      </c>
      <c r="C74" s="27">
        <v>10</v>
      </c>
      <c r="D74" s="53">
        <f t="shared" si="11"/>
        <v>5733.14</v>
      </c>
      <c r="E74" s="53">
        <f t="shared" si="12"/>
        <v>20745.96</v>
      </c>
      <c r="F74" s="53">
        <f t="shared" si="14"/>
        <v>26479.1</v>
      </c>
      <c r="G74" s="53">
        <f t="shared" si="13"/>
        <v>541780.32000000041</v>
      </c>
      <c r="H74" s="28"/>
      <c r="I74">
        <f t="shared" si="5"/>
        <v>10</v>
      </c>
      <c r="J74">
        <f t="shared" si="6"/>
        <v>11</v>
      </c>
      <c r="K74">
        <f t="shared" si="7"/>
        <v>2018</v>
      </c>
      <c r="L74">
        <f t="shared" si="0"/>
        <v>365</v>
      </c>
      <c r="M74">
        <f t="shared" si="2"/>
        <v>30</v>
      </c>
      <c r="N74">
        <f t="shared" si="8"/>
        <v>21</v>
      </c>
      <c r="O74">
        <f t="shared" si="9"/>
        <v>10</v>
      </c>
      <c r="P74" s="16">
        <f t="shared" si="10"/>
        <v>0</v>
      </c>
      <c r="Q74">
        <f t="shared" si="17"/>
        <v>24</v>
      </c>
      <c r="R74" s="8">
        <f t="shared" si="16"/>
        <v>26480.07</v>
      </c>
      <c r="S74" s="8">
        <f t="shared" si="15"/>
        <v>26479.1</v>
      </c>
    </row>
    <row r="75" spans="1:19" ht="13.5" thickBot="1" x14ac:dyDescent="0.25">
      <c r="A75" s="3">
        <f t="shared" si="1"/>
        <v>63</v>
      </c>
      <c r="B75" s="7">
        <f t="shared" si="4"/>
        <v>43444</v>
      </c>
      <c r="C75" s="27">
        <v>10</v>
      </c>
      <c r="D75" s="53">
        <f t="shared" si="11"/>
        <v>5343.59</v>
      </c>
      <c r="E75" s="53">
        <f t="shared" si="12"/>
        <v>21135.51</v>
      </c>
      <c r="F75" s="53">
        <f t="shared" si="14"/>
        <v>26479.1</v>
      </c>
      <c r="G75" s="53">
        <f t="shared" si="13"/>
        <v>520644.81000000041</v>
      </c>
      <c r="H75" s="28"/>
      <c r="I75">
        <f t="shared" si="5"/>
        <v>10</v>
      </c>
      <c r="J75">
        <f t="shared" si="6"/>
        <v>12</v>
      </c>
      <c r="K75">
        <f t="shared" si="7"/>
        <v>2018</v>
      </c>
      <c r="L75">
        <f t="shared" si="0"/>
        <v>365</v>
      </c>
      <c r="M75">
        <f t="shared" si="2"/>
        <v>31</v>
      </c>
      <c r="N75">
        <f t="shared" si="8"/>
        <v>20</v>
      </c>
      <c r="O75">
        <f t="shared" si="9"/>
        <v>10</v>
      </c>
      <c r="P75" s="16">
        <f t="shared" si="10"/>
        <v>0</v>
      </c>
      <c r="Q75">
        <f t="shared" si="17"/>
        <v>23</v>
      </c>
      <c r="R75" s="8">
        <f t="shared" si="16"/>
        <v>26485.39</v>
      </c>
      <c r="S75" s="8">
        <f t="shared" si="15"/>
        <v>26479.1</v>
      </c>
    </row>
    <row r="76" spans="1:19" ht="13.5" thickBot="1" x14ac:dyDescent="0.25">
      <c r="A76" s="3">
        <f t="shared" si="1"/>
        <v>64</v>
      </c>
      <c r="B76" s="7">
        <f t="shared" si="4"/>
        <v>43475</v>
      </c>
      <c r="C76" s="27">
        <v>10</v>
      </c>
      <c r="D76" s="53">
        <f t="shared" si="11"/>
        <v>5306.3</v>
      </c>
      <c r="E76" s="53">
        <f t="shared" si="12"/>
        <v>21172.799999999999</v>
      </c>
      <c r="F76" s="53">
        <f t="shared" si="14"/>
        <v>26479.1</v>
      </c>
      <c r="G76" s="53">
        <f t="shared" si="13"/>
        <v>499472.01000000042</v>
      </c>
      <c r="H76" s="28"/>
      <c r="I76">
        <f t="shared" si="5"/>
        <v>10</v>
      </c>
      <c r="J76">
        <f t="shared" si="6"/>
        <v>1</v>
      </c>
      <c r="K76">
        <f t="shared" si="7"/>
        <v>2019</v>
      </c>
      <c r="L76">
        <f t="shared" ref="L76:L139" si="18">IF(OR(K76=2008,K76=2012,K76=2016,K76=2020,K76=2024,K76=2028),366,365)</f>
        <v>365</v>
      </c>
      <c r="M76">
        <f t="shared" si="2"/>
        <v>31</v>
      </c>
      <c r="N76">
        <f t="shared" si="8"/>
        <v>21</v>
      </c>
      <c r="O76">
        <f t="shared" si="9"/>
        <v>10</v>
      </c>
      <c r="P76" s="16">
        <f t="shared" si="10"/>
        <v>0</v>
      </c>
      <c r="Q76">
        <f t="shared" si="17"/>
        <v>22</v>
      </c>
      <c r="R76" s="8">
        <f t="shared" si="16"/>
        <v>26481.93</v>
      </c>
      <c r="S76" s="8">
        <f t="shared" si="15"/>
        <v>26479.1</v>
      </c>
    </row>
    <row r="77" spans="1:19" ht="13.5" thickBot="1" x14ac:dyDescent="0.25">
      <c r="A77" s="3">
        <f t="shared" ref="A77:A140" si="19">A76+1</f>
        <v>65</v>
      </c>
      <c r="B77" s="7">
        <f t="shared" si="4"/>
        <v>43506</v>
      </c>
      <c r="C77" s="27">
        <v>10</v>
      </c>
      <c r="D77" s="53">
        <f t="shared" si="11"/>
        <v>5090.51</v>
      </c>
      <c r="E77" s="53">
        <f t="shared" si="12"/>
        <v>21388.589999999997</v>
      </c>
      <c r="F77" s="53">
        <f t="shared" si="14"/>
        <v>26479.1</v>
      </c>
      <c r="G77" s="53">
        <f t="shared" si="13"/>
        <v>478083.42000000039</v>
      </c>
      <c r="H77" s="28"/>
      <c r="I77">
        <f t="shared" si="5"/>
        <v>10</v>
      </c>
      <c r="J77">
        <f t="shared" si="6"/>
        <v>2</v>
      </c>
      <c r="K77">
        <f t="shared" si="7"/>
        <v>2019</v>
      </c>
      <c r="L77">
        <f t="shared" si="18"/>
        <v>365</v>
      </c>
      <c r="M77">
        <f t="shared" ref="M77:M140" si="20">IF(OR(J77=1,J77=3,J77=5,J77=7,J77=8,J77=10,J77=12),31,IF(OR(J77=4,J77=6,J77=9,J77=11),30,IF(L77=365,28,29)))</f>
        <v>28</v>
      </c>
      <c r="N77">
        <f t="shared" si="8"/>
        <v>21</v>
      </c>
      <c r="O77">
        <f t="shared" si="9"/>
        <v>10</v>
      </c>
      <c r="P77" s="16">
        <f t="shared" si="10"/>
        <v>0</v>
      </c>
      <c r="Q77">
        <f t="shared" ref="Q77:Q108" si="21">Q76-1</f>
        <v>21</v>
      </c>
      <c r="R77" s="8">
        <f t="shared" si="16"/>
        <v>26487.38</v>
      </c>
      <c r="S77" s="8">
        <f t="shared" si="15"/>
        <v>26479.1</v>
      </c>
    </row>
    <row r="78" spans="1:19" ht="13.5" thickBot="1" x14ac:dyDescent="0.25">
      <c r="A78" s="3">
        <f t="shared" si="19"/>
        <v>66</v>
      </c>
      <c r="B78" s="7">
        <f t="shared" ref="B78:B141" si="22">DATE(K78,J78,I78)</f>
        <v>43534</v>
      </c>
      <c r="C78" s="27">
        <v>10</v>
      </c>
      <c r="D78" s="53">
        <f t="shared" si="11"/>
        <v>4400.99</v>
      </c>
      <c r="E78" s="53">
        <f t="shared" si="12"/>
        <v>22078.11</v>
      </c>
      <c r="F78" s="53">
        <f t="shared" si="14"/>
        <v>26479.1</v>
      </c>
      <c r="G78" s="53">
        <f t="shared" si="13"/>
        <v>456005.31000000041</v>
      </c>
      <c r="H78" s="28"/>
      <c r="I78">
        <f t="shared" ref="I78:I141" si="23">I77</f>
        <v>10</v>
      </c>
      <c r="J78">
        <f t="shared" ref="J78:J141" si="24">IF(J77=12,1,J77+1)</f>
        <v>3</v>
      </c>
      <c r="K78">
        <f t="shared" ref="K78:K141" si="25">IF(J77=12,K77+1,K77)</f>
        <v>2019</v>
      </c>
      <c r="L78">
        <f t="shared" si="18"/>
        <v>365</v>
      </c>
      <c r="M78">
        <f t="shared" si="20"/>
        <v>31</v>
      </c>
      <c r="N78">
        <f t="shared" ref="N78:N141" si="26">M77-I77</f>
        <v>18</v>
      </c>
      <c r="O78">
        <f t="shared" ref="O78:O141" si="27">M77-N78</f>
        <v>10</v>
      </c>
      <c r="P78" s="16">
        <f t="shared" ref="P78:P141" si="28">C78-O78</f>
        <v>0</v>
      </c>
      <c r="Q78">
        <f t="shared" si="21"/>
        <v>20</v>
      </c>
      <c r="R78" s="8">
        <f t="shared" si="16"/>
        <v>26493.14</v>
      </c>
      <c r="S78" s="8">
        <f t="shared" si="15"/>
        <v>26479.1</v>
      </c>
    </row>
    <row r="79" spans="1:19" ht="13.5" thickBot="1" x14ac:dyDescent="0.25">
      <c r="A79" s="3">
        <f t="shared" si="19"/>
        <v>67</v>
      </c>
      <c r="B79" s="7">
        <f t="shared" si="22"/>
        <v>43565</v>
      </c>
      <c r="C79" s="27">
        <v>10</v>
      </c>
      <c r="D79" s="53">
        <f t="shared" ref="D79:D142" si="29">ROUND(G78*($D$2/L78)*(N79-P78)+G78*($D$2/L79)*O79+G77*($D$2/L78)*P78,2)</f>
        <v>4647.51</v>
      </c>
      <c r="E79" s="53">
        <f t="shared" si="12"/>
        <v>21831.589999999997</v>
      </c>
      <c r="F79" s="53">
        <f t="shared" si="14"/>
        <v>26479.1</v>
      </c>
      <c r="G79" s="53">
        <f t="shared" si="13"/>
        <v>434173.72000000044</v>
      </c>
      <c r="H79" s="28"/>
      <c r="I79">
        <f t="shared" si="23"/>
        <v>10</v>
      </c>
      <c r="J79">
        <f t="shared" si="24"/>
        <v>4</v>
      </c>
      <c r="K79">
        <f t="shared" si="25"/>
        <v>2019</v>
      </c>
      <c r="L79">
        <f t="shared" si="18"/>
        <v>365</v>
      </c>
      <c r="M79">
        <f t="shared" si="20"/>
        <v>30</v>
      </c>
      <c r="N79">
        <f t="shared" si="26"/>
        <v>21</v>
      </c>
      <c r="O79">
        <f t="shared" si="27"/>
        <v>10</v>
      </c>
      <c r="P79" s="16">
        <f t="shared" si="28"/>
        <v>0</v>
      </c>
      <c r="Q79">
        <f t="shared" si="21"/>
        <v>19</v>
      </c>
      <c r="R79" s="8">
        <f t="shared" si="16"/>
        <v>26471.91</v>
      </c>
      <c r="S79" s="8">
        <f t="shared" si="15"/>
        <v>26479.1</v>
      </c>
    </row>
    <row r="80" spans="1:19" ht="13.5" thickBot="1" x14ac:dyDescent="0.25">
      <c r="A80" s="3">
        <f t="shared" si="19"/>
        <v>68</v>
      </c>
      <c r="B80" s="7">
        <f t="shared" si="22"/>
        <v>43595</v>
      </c>
      <c r="C80" s="27">
        <v>10</v>
      </c>
      <c r="D80" s="53">
        <f t="shared" si="29"/>
        <v>4282.26</v>
      </c>
      <c r="E80" s="53">
        <f t="shared" ref="E80:E143" si="30">IF(G79&gt;F79,S80-D80,G79)</f>
        <v>22196.839999999997</v>
      </c>
      <c r="F80" s="53">
        <f t="shared" si="14"/>
        <v>26479.1</v>
      </c>
      <c r="G80" s="53">
        <f t="shared" ref="G80:G143" si="31">IF(E80&lt;G79,G79-E80-H80,0)</f>
        <v>411976.88000000047</v>
      </c>
      <c r="H80" s="28"/>
      <c r="I80">
        <f t="shared" si="23"/>
        <v>10</v>
      </c>
      <c r="J80">
        <f t="shared" si="24"/>
        <v>5</v>
      </c>
      <c r="K80">
        <f t="shared" si="25"/>
        <v>2019</v>
      </c>
      <c r="L80">
        <f t="shared" si="18"/>
        <v>365</v>
      </c>
      <c r="M80">
        <f t="shared" si="20"/>
        <v>31</v>
      </c>
      <c r="N80">
        <f t="shared" si="26"/>
        <v>20</v>
      </c>
      <c r="O80">
        <f t="shared" si="27"/>
        <v>10</v>
      </c>
      <c r="P80" s="16">
        <f t="shared" si="28"/>
        <v>0</v>
      </c>
      <c r="Q80">
        <f t="shared" si="21"/>
        <v>18</v>
      </c>
      <c r="R80" s="8">
        <f t="shared" si="16"/>
        <v>26476.799999999999</v>
      </c>
      <c r="S80" s="8">
        <f t="shared" si="15"/>
        <v>26479.1</v>
      </c>
    </row>
    <row r="81" spans="1:19" ht="13.5" thickBot="1" x14ac:dyDescent="0.25">
      <c r="A81" s="3">
        <f t="shared" si="19"/>
        <v>69</v>
      </c>
      <c r="B81" s="7">
        <f t="shared" si="22"/>
        <v>43626</v>
      </c>
      <c r="C81" s="27">
        <v>10</v>
      </c>
      <c r="D81" s="53">
        <f t="shared" si="29"/>
        <v>4198.78</v>
      </c>
      <c r="E81" s="53">
        <f t="shared" si="30"/>
        <v>22280.32</v>
      </c>
      <c r="F81" s="53">
        <f t="shared" ref="F81:F144" si="32">IF(AND(H80&lt;&gt;0,$K$9=1),S81,IF(G80&gt;F80,F80,D81+E81))</f>
        <v>26479.1</v>
      </c>
      <c r="G81" s="53">
        <f t="shared" si="31"/>
        <v>389696.56000000046</v>
      </c>
      <c r="H81" s="28"/>
      <c r="I81">
        <f t="shared" si="23"/>
        <v>10</v>
      </c>
      <c r="J81">
        <f t="shared" si="24"/>
        <v>6</v>
      </c>
      <c r="K81">
        <f t="shared" si="25"/>
        <v>2019</v>
      </c>
      <c r="L81">
        <f t="shared" si="18"/>
        <v>365</v>
      </c>
      <c r="M81">
        <f t="shared" si="20"/>
        <v>30</v>
      </c>
      <c r="N81">
        <f t="shared" si="26"/>
        <v>21</v>
      </c>
      <c r="O81">
        <f t="shared" si="27"/>
        <v>10</v>
      </c>
      <c r="P81" s="16">
        <f t="shared" si="28"/>
        <v>0</v>
      </c>
      <c r="Q81">
        <f t="shared" si="21"/>
        <v>17</v>
      </c>
      <c r="R81" s="8">
        <f t="shared" si="16"/>
        <v>26472.83</v>
      </c>
      <c r="S81" s="8">
        <f t="shared" ref="S81:S144" si="33">IF(AND(H80&lt;&gt;0,$K$9=1),R81,IF(Q81=0,0,S80))</f>
        <v>26479.1</v>
      </c>
    </row>
    <row r="82" spans="1:19" ht="13.5" thickBot="1" x14ac:dyDescent="0.25">
      <c r="A82" s="3">
        <f t="shared" si="19"/>
        <v>70</v>
      </c>
      <c r="B82" s="7">
        <f t="shared" si="22"/>
        <v>43656</v>
      </c>
      <c r="C82" s="27">
        <v>10</v>
      </c>
      <c r="D82" s="53">
        <f t="shared" si="29"/>
        <v>3843.58</v>
      </c>
      <c r="E82" s="53">
        <f t="shared" si="30"/>
        <v>22635.519999999997</v>
      </c>
      <c r="F82" s="53">
        <f t="shared" si="32"/>
        <v>26479.1</v>
      </c>
      <c r="G82" s="53">
        <f t="shared" si="31"/>
        <v>367061.04000000044</v>
      </c>
      <c r="H82" s="28"/>
      <c r="I82">
        <f t="shared" si="23"/>
        <v>10</v>
      </c>
      <c r="J82">
        <f t="shared" si="24"/>
        <v>7</v>
      </c>
      <c r="K82">
        <f t="shared" si="25"/>
        <v>2019</v>
      </c>
      <c r="L82">
        <f t="shared" si="18"/>
        <v>365</v>
      </c>
      <c r="M82">
        <f t="shared" si="20"/>
        <v>31</v>
      </c>
      <c r="N82">
        <f t="shared" si="26"/>
        <v>20</v>
      </c>
      <c r="O82">
        <f t="shared" si="27"/>
        <v>10</v>
      </c>
      <c r="P82" s="16">
        <f t="shared" si="28"/>
        <v>0</v>
      </c>
      <c r="Q82">
        <f t="shared" si="21"/>
        <v>16</v>
      </c>
      <c r="R82" s="8">
        <f t="shared" ref="R82:R145" si="34">IF(Q82=0,0,ROUND(G81*(($D$2/12)/(1-POWER(1+$D$2/12,-(Q82)))),2))</f>
        <v>26477.78</v>
      </c>
      <c r="S82" s="8">
        <f t="shared" si="33"/>
        <v>26479.1</v>
      </c>
    </row>
    <row r="83" spans="1:19" ht="13.5" thickBot="1" x14ac:dyDescent="0.25">
      <c r="A83" s="3">
        <f t="shared" si="19"/>
        <v>71</v>
      </c>
      <c r="B83" s="7">
        <f t="shared" si="22"/>
        <v>43687</v>
      </c>
      <c r="C83" s="27">
        <v>10</v>
      </c>
      <c r="D83" s="53">
        <f t="shared" si="29"/>
        <v>3741.01</v>
      </c>
      <c r="E83" s="53">
        <f t="shared" si="30"/>
        <v>22738.089999999997</v>
      </c>
      <c r="F83" s="53">
        <f t="shared" si="32"/>
        <v>26479.1</v>
      </c>
      <c r="G83" s="53">
        <f t="shared" si="31"/>
        <v>344322.95000000042</v>
      </c>
      <c r="H83" s="28"/>
      <c r="I83">
        <f t="shared" si="23"/>
        <v>10</v>
      </c>
      <c r="J83">
        <f t="shared" si="24"/>
        <v>8</v>
      </c>
      <c r="K83">
        <f t="shared" si="25"/>
        <v>2019</v>
      </c>
      <c r="L83">
        <f t="shared" si="18"/>
        <v>365</v>
      </c>
      <c r="M83">
        <f t="shared" si="20"/>
        <v>31</v>
      </c>
      <c r="N83">
        <f t="shared" si="26"/>
        <v>21</v>
      </c>
      <c r="O83">
        <f t="shared" si="27"/>
        <v>10</v>
      </c>
      <c r="P83" s="16">
        <f t="shared" si="28"/>
        <v>0</v>
      </c>
      <c r="Q83">
        <f t="shared" si="21"/>
        <v>15</v>
      </c>
      <c r="R83" s="8">
        <f t="shared" si="34"/>
        <v>26473.83</v>
      </c>
      <c r="S83" s="8">
        <f t="shared" si="33"/>
        <v>26479.1</v>
      </c>
    </row>
    <row r="84" spans="1:19" ht="13.5" thickBot="1" x14ac:dyDescent="0.25">
      <c r="A84" s="3">
        <f t="shared" si="19"/>
        <v>72</v>
      </c>
      <c r="B84" s="7">
        <f t="shared" si="22"/>
        <v>43718</v>
      </c>
      <c r="C84" s="27">
        <v>10</v>
      </c>
      <c r="D84" s="53">
        <f t="shared" si="29"/>
        <v>3509.26</v>
      </c>
      <c r="E84" s="53">
        <f t="shared" si="30"/>
        <v>22969.839999999997</v>
      </c>
      <c r="F84" s="53">
        <f t="shared" si="32"/>
        <v>26479.1</v>
      </c>
      <c r="G84" s="53">
        <f t="shared" si="31"/>
        <v>321353.11000000045</v>
      </c>
      <c r="H84" s="28"/>
      <c r="I84">
        <f t="shared" si="23"/>
        <v>10</v>
      </c>
      <c r="J84">
        <f t="shared" si="24"/>
        <v>9</v>
      </c>
      <c r="K84">
        <f t="shared" si="25"/>
        <v>2019</v>
      </c>
      <c r="L84">
        <f t="shared" si="18"/>
        <v>365</v>
      </c>
      <c r="M84">
        <f t="shared" si="20"/>
        <v>30</v>
      </c>
      <c r="N84">
        <f t="shared" si="26"/>
        <v>21</v>
      </c>
      <c r="O84">
        <f t="shared" si="27"/>
        <v>10</v>
      </c>
      <c r="P84" s="16">
        <f t="shared" si="28"/>
        <v>0</v>
      </c>
      <c r="Q84">
        <f t="shared" si="21"/>
        <v>14</v>
      </c>
      <c r="R84" s="8">
        <f t="shared" si="34"/>
        <v>26478.84</v>
      </c>
      <c r="S84" s="8">
        <f t="shared" si="33"/>
        <v>26479.1</v>
      </c>
    </row>
    <row r="85" spans="1:19" ht="13.5" thickBot="1" x14ac:dyDescent="0.25">
      <c r="A85" s="3">
        <f t="shared" si="19"/>
        <v>73</v>
      </c>
      <c r="B85" s="7">
        <f t="shared" si="22"/>
        <v>43748</v>
      </c>
      <c r="C85" s="27">
        <v>10</v>
      </c>
      <c r="D85" s="53">
        <f t="shared" si="29"/>
        <v>3169.51</v>
      </c>
      <c r="E85" s="53">
        <f t="shared" si="30"/>
        <v>23309.589999999997</v>
      </c>
      <c r="F85" s="53">
        <f t="shared" si="32"/>
        <v>26479.1</v>
      </c>
      <c r="G85" s="53">
        <f t="shared" si="31"/>
        <v>298043.52000000048</v>
      </c>
      <c r="H85" s="28"/>
      <c r="I85">
        <f t="shared" si="23"/>
        <v>10</v>
      </c>
      <c r="J85">
        <f t="shared" si="24"/>
        <v>10</v>
      </c>
      <c r="K85">
        <f t="shared" si="25"/>
        <v>2019</v>
      </c>
      <c r="L85">
        <f t="shared" si="18"/>
        <v>365</v>
      </c>
      <c r="M85">
        <f t="shared" si="20"/>
        <v>31</v>
      </c>
      <c r="N85">
        <f t="shared" si="26"/>
        <v>20</v>
      </c>
      <c r="O85">
        <f t="shared" si="27"/>
        <v>10</v>
      </c>
      <c r="P85" s="16">
        <f t="shared" si="28"/>
        <v>0</v>
      </c>
      <c r="Q85">
        <f t="shared" si="21"/>
        <v>13</v>
      </c>
      <c r="R85" s="8">
        <f t="shared" si="34"/>
        <v>26484.26</v>
      </c>
      <c r="S85" s="8">
        <f t="shared" si="33"/>
        <v>26479.1</v>
      </c>
    </row>
    <row r="86" spans="1:19" ht="13.5" thickBot="1" x14ac:dyDescent="0.25">
      <c r="A86" s="3">
        <f t="shared" si="19"/>
        <v>74</v>
      </c>
      <c r="B86" s="7">
        <f t="shared" si="22"/>
        <v>43779</v>
      </c>
      <c r="C86" s="27">
        <v>10</v>
      </c>
      <c r="D86" s="53">
        <f t="shared" si="29"/>
        <v>3037.59</v>
      </c>
      <c r="E86" s="53">
        <f t="shared" si="30"/>
        <v>23441.51</v>
      </c>
      <c r="F86" s="53">
        <f t="shared" si="32"/>
        <v>26479.1</v>
      </c>
      <c r="G86" s="53">
        <f t="shared" si="31"/>
        <v>274602.01000000047</v>
      </c>
      <c r="H86" s="28"/>
      <c r="I86">
        <f t="shared" si="23"/>
        <v>10</v>
      </c>
      <c r="J86">
        <f t="shared" si="24"/>
        <v>11</v>
      </c>
      <c r="K86">
        <f t="shared" si="25"/>
        <v>2019</v>
      </c>
      <c r="L86">
        <f t="shared" si="18"/>
        <v>365</v>
      </c>
      <c r="M86">
        <f t="shared" si="20"/>
        <v>30</v>
      </c>
      <c r="N86">
        <f t="shared" si="26"/>
        <v>21</v>
      </c>
      <c r="O86">
        <f t="shared" si="27"/>
        <v>10</v>
      </c>
      <c r="P86" s="16">
        <f t="shared" si="28"/>
        <v>0</v>
      </c>
      <c r="Q86">
        <f t="shared" si="21"/>
        <v>12</v>
      </c>
      <c r="R86" s="8">
        <f t="shared" si="34"/>
        <v>26480.81</v>
      </c>
      <c r="S86" s="8">
        <f t="shared" si="33"/>
        <v>26479.1</v>
      </c>
    </row>
    <row r="87" spans="1:19" ht="13.5" thickBot="1" x14ac:dyDescent="0.25">
      <c r="A87" s="3">
        <f t="shared" si="19"/>
        <v>75</v>
      </c>
      <c r="B87" s="7">
        <f t="shared" si="22"/>
        <v>43809</v>
      </c>
      <c r="C87" s="27">
        <v>10</v>
      </c>
      <c r="D87" s="53">
        <f t="shared" si="29"/>
        <v>2708.4</v>
      </c>
      <c r="E87" s="53">
        <f t="shared" si="30"/>
        <v>23770.699999999997</v>
      </c>
      <c r="F87" s="53">
        <f t="shared" si="32"/>
        <v>26479.1</v>
      </c>
      <c r="G87" s="53">
        <f t="shared" si="31"/>
        <v>250831.31000000046</v>
      </c>
      <c r="H87" s="28"/>
      <c r="I87">
        <f t="shared" si="23"/>
        <v>10</v>
      </c>
      <c r="J87">
        <f t="shared" si="24"/>
        <v>12</v>
      </c>
      <c r="K87">
        <f t="shared" si="25"/>
        <v>2019</v>
      </c>
      <c r="L87">
        <f t="shared" si="18"/>
        <v>365</v>
      </c>
      <c r="M87">
        <f t="shared" si="20"/>
        <v>31</v>
      </c>
      <c r="N87">
        <f t="shared" si="26"/>
        <v>20</v>
      </c>
      <c r="O87">
        <f t="shared" si="27"/>
        <v>10</v>
      </c>
      <c r="P87" s="16">
        <f t="shared" si="28"/>
        <v>0</v>
      </c>
      <c r="Q87">
        <f t="shared" si="21"/>
        <v>11</v>
      </c>
      <c r="R87" s="8">
        <f t="shared" si="34"/>
        <v>26486.48</v>
      </c>
      <c r="S87" s="8">
        <f t="shared" si="33"/>
        <v>26479.1</v>
      </c>
    </row>
    <row r="88" spans="1:19" ht="13.5" thickBot="1" x14ac:dyDescent="0.25">
      <c r="A88" s="3">
        <f t="shared" si="19"/>
        <v>76</v>
      </c>
      <c r="B88" s="7">
        <f t="shared" si="22"/>
        <v>43840</v>
      </c>
      <c r="C88" s="27">
        <v>10</v>
      </c>
      <c r="D88" s="53">
        <f t="shared" si="29"/>
        <v>2554.16</v>
      </c>
      <c r="E88" s="53">
        <f t="shared" si="30"/>
        <v>23924.94</v>
      </c>
      <c r="F88" s="53">
        <f t="shared" si="32"/>
        <v>26479.1</v>
      </c>
      <c r="G88" s="53">
        <f t="shared" si="31"/>
        <v>226906.37000000046</v>
      </c>
      <c r="H88" s="28"/>
      <c r="I88">
        <f t="shared" si="23"/>
        <v>10</v>
      </c>
      <c r="J88">
        <f t="shared" si="24"/>
        <v>1</v>
      </c>
      <c r="K88">
        <f t="shared" si="25"/>
        <v>2020</v>
      </c>
      <c r="L88">
        <f t="shared" si="18"/>
        <v>366</v>
      </c>
      <c r="M88">
        <f t="shared" si="20"/>
        <v>31</v>
      </c>
      <c r="N88">
        <f t="shared" si="26"/>
        <v>21</v>
      </c>
      <c r="O88">
        <f t="shared" si="27"/>
        <v>10</v>
      </c>
      <c r="P88" s="16">
        <f t="shared" si="28"/>
        <v>0</v>
      </c>
      <c r="Q88">
        <f t="shared" si="21"/>
        <v>10</v>
      </c>
      <c r="R88" s="8">
        <f t="shared" si="34"/>
        <v>26483.29</v>
      </c>
      <c r="S88" s="8">
        <f t="shared" si="33"/>
        <v>26479.1</v>
      </c>
    </row>
    <row r="89" spans="1:19" ht="13.5" thickBot="1" x14ac:dyDescent="0.25">
      <c r="A89" s="3">
        <f t="shared" si="19"/>
        <v>77</v>
      </c>
      <c r="B89" s="7">
        <f t="shared" si="22"/>
        <v>43871</v>
      </c>
      <c r="C89" s="27">
        <v>10</v>
      </c>
      <c r="D89" s="53">
        <f t="shared" si="29"/>
        <v>2306.2600000000002</v>
      </c>
      <c r="E89" s="53">
        <f t="shared" si="30"/>
        <v>24172.839999999997</v>
      </c>
      <c r="F89" s="53">
        <f t="shared" si="32"/>
        <v>26479.1</v>
      </c>
      <c r="G89" s="53">
        <f t="shared" si="31"/>
        <v>202733.53000000046</v>
      </c>
      <c r="H89" s="28"/>
      <c r="I89">
        <f t="shared" si="23"/>
        <v>10</v>
      </c>
      <c r="J89">
        <f t="shared" si="24"/>
        <v>2</v>
      </c>
      <c r="K89">
        <f t="shared" si="25"/>
        <v>2020</v>
      </c>
      <c r="L89">
        <f t="shared" si="18"/>
        <v>366</v>
      </c>
      <c r="M89">
        <f t="shared" si="20"/>
        <v>29</v>
      </c>
      <c r="N89">
        <f t="shared" si="26"/>
        <v>21</v>
      </c>
      <c r="O89">
        <f t="shared" si="27"/>
        <v>10</v>
      </c>
      <c r="P89" s="16">
        <f t="shared" si="28"/>
        <v>0</v>
      </c>
      <c r="Q89">
        <f t="shared" si="21"/>
        <v>9</v>
      </c>
      <c r="R89" s="8">
        <f t="shared" si="34"/>
        <v>26489.13</v>
      </c>
      <c r="S89" s="8">
        <f t="shared" si="33"/>
        <v>26479.1</v>
      </c>
    </row>
    <row r="90" spans="1:19" ht="13.5" thickBot="1" x14ac:dyDescent="0.25">
      <c r="A90" s="3">
        <f t="shared" si="19"/>
        <v>78</v>
      </c>
      <c r="B90" s="7">
        <f t="shared" si="22"/>
        <v>43900</v>
      </c>
      <c r="C90" s="27">
        <v>10</v>
      </c>
      <c r="D90" s="53">
        <f t="shared" si="29"/>
        <v>1927.63</v>
      </c>
      <c r="E90" s="53">
        <f t="shared" si="30"/>
        <v>24551.469999999998</v>
      </c>
      <c r="F90" s="53">
        <f t="shared" si="32"/>
        <v>26479.1</v>
      </c>
      <c r="G90" s="53">
        <f t="shared" si="31"/>
        <v>178182.06000000046</v>
      </c>
      <c r="H90" s="28"/>
      <c r="I90">
        <f t="shared" si="23"/>
        <v>10</v>
      </c>
      <c r="J90">
        <f t="shared" si="24"/>
        <v>3</v>
      </c>
      <c r="K90">
        <f t="shared" si="25"/>
        <v>2020</v>
      </c>
      <c r="L90">
        <f t="shared" si="18"/>
        <v>366</v>
      </c>
      <c r="M90">
        <f t="shared" si="20"/>
        <v>31</v>
      </c>
      <c r="N90">
        <f t="shared" si="26"/>
        <v>19</v>
      </c>
      <c r="O90">
        <f t="shared" si="27"/>
        <v>10</v>
      </c>
      <c r="P90" s="16">
        <f t="shared" si="28"/>
        <v>0</v>
      </c>
      <c r="Q90">
        <f t="shared" si="21"/>
        <v>8</v>
      </c>
      <c r="R90" s="8">
        <f t="shared" si="34"/>
        <v>26495.3</v>
      </c>
      <c r="S90" s="8">
        <f t="shared" si="33"/>
        <v>26479.1</v>
      </c>
    </row>
    <row r="91" spans="1:19" ht="13.5" thickBot="1" x14ac:dyDescent="0.25">
      <c r="A91" s="3">
        <f t="shared" si="19"/>
        <v>79</v>
      </c>
      <c r="B91" s="7">
        <f t="shared" si="22"/>
        <v>43931</v>
      </c>
      <c r="C91" s="27">
        <v>10</v>
      </c>
      <c r="D91" s="53">
        <f t="shared" si="29"/>
        <v>1811.03</v>
      </c>
      <c r="E91" s="53">
        <f t="shared" si="30"/>
        <v>24668.07</v>
      </c>
      <c r="F91" s="53">
        <f t="shared" si="32"/>
        <v>26479.1</v>
      </c>
      <c r="G91" s="53">
        <f t="shared" si="31"/>
        <v>153513.99000000046</v>
      </c>
      <c r="H91" s="28"/>
      <c r="I91">
        <f t="shared" si="23"/>
        <v>10</v>
      </c>
      <c r="J91">
        <f t="shared" si="24"/>
        <v>4</v>
      </c>
      <c r="K91">
        <f t="shared" si="25"/>
        <v>2020</v>
      </c>
      <c r="L91">
        <f t="shared" si="18"/>
        <v>366</v>
      </c>
      <c r="M91">
        <f t="shared" si="20"/>
        <v>30</v>
      </c>
      <c r="N91">
        <f t="shared" si="26"/>
        <v>21</v>
      </c>
      <c r="O91">
        <f t="shared" si="27"/>
        <v>10</v>
      </c>
      <c r="P91" s="16">
        <f t="shared" si="28"/>
        <v>0</v>
      </c>
      <c r="Q91">
        <f t="shared" si="21"/>
        <v>7</v>
      </c>
      <c r="R91" s="8">
        <f t="shared" si="34"/>
        <v>26482.89</v>
      </c>
      <c r="S91" s="8">
        <f t="shared" si="33"/>
        <v>26479.1</v>
      </c>
    </row>
    <row r="92" spans="1:19" ht="13.5" thickBot="1" x14ac:dyDescent="0.25">
      <c r="A92" s="3">
        <f t="shared" si="19"/>
        <v>80</v>
      </c>
      <c r="B92" s="7">
        <f t="shared" si="22"/>
        <v>43961</v>
      </c>
      <c r="C92" s="27">
        <v>10</v>
      </c>
      <c r="D92" s="53">
        <f t="shared" si="29"/>
        <v>1509.97</v>
      </c>
      <c r="E92" s="53">
        <f t="shared" si="30"/>
        <v>24969.129999999997</v>
      </c>
      <c r="F92" s="53">
        <f t="shared" si="32"/>
        <v>26479.1</v>
      </c>
      <c r="G92" s="53">
        <f t="shared" si="31"/>
        <v>128544.86000000045</v>
      </c>
      <c r="H92" s="28"/>
      <c r="I92">
        <f t="shared" si="23"/>
        <v>10</v>
      </c>
      <c r="J92">
        <f t="shared" si="24"/>
        <v>5</v>
      </c>
      <c r="K92">
        <f t="shared" si="25"/>
        <v>2020</v>
      </c>
      <c r="L92">
        <f t="shared" si="18"/>
        <v>366</v>
      </c>
      <c r="M92">
        <f t="shared" si="20"/>
        <v>31</v>
      </c>
      <c r="N92">
        <f t="shared" si="26"/>
        <v>20</v>
      </c>
      <c r="O92">
        <f t="shared" si="27"/>
        <v>10</v>
      </c>
      <c r="P92" s="16">
        <f t="shared" si="28"/>
        <v>0</v>
      </c>
      <c r="Q92">
        <f t="shared" si="21"/>
        <v>6</v>
      </c>
      <c r="R92" s="8">
        <f t="shared" si="34"/>
        <v>26488.59</v>
      </c>
      <c r="S92" s="8">
        <f t="shared" si="33"/>
        <v>26479.1</v>
      </c>
    </row>
    <row r="93" spans="1:19" ht="13.5" thickBot="1" x14ac:dyDescent="0.25">
      <c r="A93" s="3">
        <f t="shared" si="19"/>
        <v>81</v>
      </c>
      <c r="B93" s="7">
        <f t="shared" si="22"/>
        <v>43992</v>
      </c>
      <c r="C93" s="27">
        <v>10</v>
      </c>
      <c r="D93" s="53">
        <f t="shared" si="29"/>
        <v>1306.52</v>
      </c>
      <c r="E93" s="53">
        <f t="shared" si="30"/>
        <v>25172.579999999998</v>
      </c>
      <c r="F93" s="53">
        <f t="shared" si="32"/>
        <v>26479.1</v>
      </c>
      <c r="G93" s="53">
        <f t="shared" si="31"/>
        <v>103372.28000000045</v>
      </c>
      <c r="H93" s="28"/>
      <c r="I93">
        <f t="shared" si="23"/>
        <v>10</v>
      </c>
      <c r="J93">
        <f t="shared" si="24"/>
        <v>6</v>
      </c>
      <c r="K93">
        <f t="shared" si="25"/>
        <v>2020</v>
      </c>
      <c r="L93">
        <f t="shared" si="18"/>
        <v>366</v>
      </c>
      <c r="M93">
        <f t="shared" si="20"/>
        <v>30</v>
      </c>
      <c r="N93">
        <f t="shared" si="26"/>
        <v>21</v>
      </c>
      <c r="O93">
        <f t="shared" si="27"/>
        <v>10</v>
      </c>
      <c r="P93" s="16">
        <f t="shared" si="28"/>
        <v>0</v>
      </c>
      <c r="Q93">
        <f t="shared" si="21"/>
        <v>5</v>
      </c>
      <c r="R93" s="8">
        <f t="shared" si="34"/>
        <v>26485.360000000001</v>
      </c>
      <c r="S93" s="8">
        <f t="shared" si="33"/>
        <v>26479.1</v>
      </c>
    </row>
    <row r="94" spans="1:19" ht="13.5" thickBot="1" x14ac:dyDescent="0.25">
      <c r="A94" s="3">
        <f t="shared" si="19"/>
        <v>82</v>
      </c>
      <c r="B94" s="7">
        <f t="shared" si="22"/>
        <v>44022</v>
      </c>
      <c r="C94" s="27">
        <v>10</v>
      </c>
      <c r="D94" s="53">
        <f t="shared" si="29"/>
        <v>1016.78</v>
      </c>
      <c r="E94" s="53">
        <f t="shared" si="30"/>
        <v>25462.32</v>
      </c>
      <c r="F94" s="53">
        <f t="shared" si="32"/>
        <v>26479.1</v>
      </c>
      <c r="G94" s="53">
        <f t="shared" si="31"/>
        <v>77909.960000000458</v>
      </c>
      <c r="H94" s="28"/>
      <c r="I94">
        <f t="shared" si="23"/>
        <v>10</v>
      </c>
      <c r="J94">
        <f t="shared" si="24"/>
        <v>7</v>
      </c>
      <c r="K94">
        <f t="shared" si="25"/>
        <v>2020</v>
      </c>
      <c r="L94">
        <f t="shared" si="18"/>
        <v>366</v>
      </c>
      <c r="M94">
        <f t="shared" si="20"/>
        <v>31</v>
      </c>
      <c r="N94">
        <f t="shared" si="26"/>
        <v>20</v>
      </c>
      <c r="O94">
        <f t="shared" si="27"/>
        <v>10</v>
      </c>
      <c r="P94" s="16">
        <f t="shared" si="28"/>
        <v>0</v>
      </c>
      <c r="Q94">
        <f t="shared" si="21"/>
        <v>4</v>
      </c>
      <c r="R94" s="8">
        <f t="shared" si="34"/>
        <v>26492.36</v>
      </c>
      <c r="S94" s="8">
        <f t="shared" si="33"/>
        <v>26479.1</v>
      </c>
    </row>
    <row r="95" spans="1:19" ht="13.5" thickBot="1" x14ac:dyDescent="0.25">
      <c r="A95" s="3">
        <f t="shared" si="19"/>
        <v>83</v>
      </c>
      <c r="B95" s="7">
        <f t="shared" si="22"/>
        <v>44053</v>
      </c>
      <c r="C95" s="27">
        <v>10</v>
      </c>
      <c r="D95" s="53">
        <f t="shared" si="29"/>
        <v>791.87</v>
      </c>
      <c r="E95" s="53">
        <f t="shared" si="30"/>
        <v>25687.23</v>
      </c>
      <c r="F95" s="53">
        <f t="shared" si="32"/>
        <v>26479.1</v>
      </c>
      <c r="G95" s="53">
        <f t="shared" si="31"/>
        <v>52222.730000000462</v>
      </c>
      <c r="H95" s="28"/>
      <c r="I95">
        <f t="shared" si="23"/>
        <v>10</v>
      </c>
      <c r="J95">
        <f t="shared" si="24"/>
        <v>8</v>
      </c>
      <c r="K95">
        <f t="shared" si="25"/>
        <v>2020</v>
      </c>
      <c r="L95">
        <f t="shared" si="18"/>
        <v>366</v>
      </c>
      <c r="M95">
        <f t="shared" si="20"/>
        <v>31</v>
      </c>
      <c r="N95">
        <f t="shared" si="26"/>
        <v>21</v>
      </c>
      <c r="O95">
        <f t="shared" si="27"/>
        <v>10</v>
      </c>
      <c r="P95" s="16">
        <f t="shared" si="28"/>
        <v>0</v>
      </c>
      <c r="Q95">
        <f t="shared" si="21"/>
        <v>3</v>
      </c>
      <c r="R95" s="8">
        <f t="shared" si="34"/>
        <v>26491.11</v>
      </c>
      <c r="S95" s="8">
        <f t="shared" si="33"/>
        <v>26479.1</v>
      </c>
    </row>
    <row r="96" spans="1:19" ht="13.5" thickBot="1" x14ac:dyDescent="0.25">
      <c r="A96" s="3">
        <f t="shared" si="19"/>
        <v>84</v>
      </c>
      <c r="B96" s="7">
        <f t="shared" si="22"/>
        <v>44084</v>
      </c>
      <c r="C96" s="27">
        <v>10</v>
      </c>
      <c r="D96" s="53">
        <f t="shared" si="29"/>
        <v>530.79</v>
      </c>
      <c r="E96" s="53">
        <f t="shared" si="30"/>
        <v>25948.309999999998</v>
      </c>
      <c r="F96" s="53">
        <f t="shared" si="32"/>
        <v>26479.1</v>
      </c>
      <c r="G96" s="53">
        <f t="shared" si="31"/>
        <v>26274.420000000464</v>
      </c>
      <c r="H96" s="28"/>
      <c r="I96">
        <f t="shared" si="23"/>
        <v>10</v>
      </c>
      <c r="J96">
        <f t="shared" si="24"/>
        <v>9</v>
      </c>
      <c r="K96">
        <f t="shared" si="25"/>
        <v>2020</v>
      </c>
      <c r="L96">
        <f t="shared" si="18"/>
        <v>366</v>
      </c>
      <c r="M96">
        <f t="shared" si="20"/>
        <v>30</v>
      </c>
      <c r="N96">
        <f t="shared" si="26"/>
        <v>21</v>
      </c>
      <c r="O96">
        <f t="shared" si="27"/>
        <v>10</v>
      </c>
      <c r="P96" s="16">
        <f t="shared" si="28"/>
        <v>0</v>
      </c>
      <c r="Q96">
        <f t="shared" si="21"/>
        <v>2</v>
      </c>
      <c r="R96" s="8">
        <f t="shared" si="34"/>
        <v>26503.69</v>
      </c>
      <c r="S96" s="8">
        <f t="shared" si="33"/>
        <v>26479.1</v>
      </c>
    </row>
    <row r="97" spans="1:19" ht="13.5" thickBot="1" x14ac:dyDescent="0.25">
      <c r="A97" s="3">
        <f t="shared" si="19"/>
        <v>85</v>
      </c>
      <c r="B97" s="7">
        <f t="shared" si="22"/>
        <v>44114</v>
      </c>
      <c r="C97" s="27">
        <v>10</v>
      </c>
      <c r="D97" s="53">
        <f t="shared" si="29"/>
        <v>258.44</v>
      </c>
      <c r="E97" s="53">
        <f t="shared" si="30"/>
        <v>26274.420000000464</v>
      </c>
      <c r="F97" s="53">
        <f>IF(AND(H96&lt;&gt;0,$K$9=1),S97,IF(G96&gt;F96,F96,D97+E97))</f>
        <v>26532.860000000463</v>
      </c>
      <c r="G97" s="53">
        <f t="shared" si="31"/>
        <v>0</v>
      </c>
      <c r="H97" s="28"/>
      <c r="I97">
        <f t="shared" si="23"/>
        <v>10</v>
      </c>
      <c r="J97">
        <f t="shared" si="24"/>
        <v>10</v>
      </c>
      <c r="K97">
        <f t="shared" si="25"/>
        <v>2020</v>
      </c>
      <c r="L97">
        <f t="shared" si="18"/>
        <v>366</v>
      </c>
      <c r="M97">
        <f t="shared" si="20"/>
        <v>31</v>
      </c>
      <c r="N97">
        <f t="shared" si="26"/>
        <v>20</v>
      </c>
      <c r="O97">
        <f t="shared" si="27"/>
        <v>10</v>
      </c>
      <c r="P97" s="16">
        <f t="shared" si="28"/>
        <v>0</v>
      </c>
      <c r="Q97">
        <f t="shared" si="21"/>
        <v>1</v>
      </c>
      <c r="R97" s="8">
        <f t="shared" si="34"/>
        <v>26537.16</v>
      </c>
      <c r="S97" s="8">
        <f t="shared" si="33"/>
        <v>26479.1</v>
      </c>
    </row>
    <row r="98" spans="1:19" ht="13.5" thickBot="1" x14ac:dyDescent="0.25">
      <c r="A98" s="3">
        <f t="shared" si="19"/>
        <v>86</v>
      </c>
      <c r="B98" s="7">
        <f t="shared" si="22"/>
        <v>44145</v>
      </c>
      <c r="C98" s="27">
        <v>10</v>
      </c>
      <c r="D98" s="53">
        <f t="shared" si="29"/>
        <v>0</v>
      </c>
      <c r="E98" s="53">
        <f t="shared" si="30"/>
        <v>0</v>
      </c>
      <c r="F98" s="53">
        <f t="shared" si="32"/>
        <v>0</v>
      </c>
      <c r="G98" s="53">
        <f t="shared" si="31"/>
        <v>0</v>
      </c>
      <c r="H98" s="28"/>
      <c r="I98">
        <f t="shared" si="23"/>
        <v>10</v>
      </c>
      <c r="J98">
        <f t="shared" si="24"/>
        <v>11</v>
      </c>
      <c r="K98">
        <f t="shared" si="25"/>
        <v>2020</v>
      </c>
      <c r="L98">
        <f t="shared" si="18"/>
        <v>366</v>
      </c>
      <c r="M98">
        <f t="shared" si="20"/>
        <v>30</v>
      </c>
      <c r="N98">
        <f t="shared" si="26"/>
        <v>21</v>
      </c>
      <c r="O98">
        <f t="shared" si="27"/>
        <v>10</v>
      </c>
      <c r="P98" s="16">
        <f t="shared" si="28"/>
        <v>0</v>
      </c>
      <c r="Q98">
        <f t="shared" si="21"/>
        <v>0</v>
      </c>
      <c r="R98" s="8">
        <f t="shared" si="34"/>
        <v>0</v>
      </c>
      <c r="S98" s="8">
        <f t="shared" si="33"/>
        <v>0</v>
      </c>
    </row>
    <row r="99" spans="1:19" ht="13.5" thickBot="1" x14ac:dyDescent="0.25">
      <c r="A99" s="3">
        <f t="shared" si="19"/>
        <v>87</v>
      </c>
      <c r="B99" s="7">
        <f t="shared" si="22"/>
        <v>44175</v>
      </c>
      <c r="C99" s="27">
        <v>10</v>
      </c>
      <c r="D99" s="53">
        <f t="shared" si="29"/>
        <v>0</v>
      </c>
      <c r="E99" s="53">
        <f t="shared" si="30"/>
        <v>0</v>
      </c>
      <c r="F99" s="53">
        <f t="shared" si="32"/>
        <v>0</v>
      </c>
      <c r="G99" s="53">
        <f t="shared" si="31"/>
        <v>0</v>
      </c>
      <c r="H99" s="28"/>
      <c r="I99">
        <f t="shared" si="23"/>
        <v>10</v>
      </c>
      <c r="J99">
        <f t="shared" si="24"/>
        <v>12</v>
      </c>
      <c r="K99">
        <f t="shared" si="25"/>
        <v>2020</v>
      </c>
      <c r="L99">
        <f t="shared" si="18"/>
        <v>366</v>
      </c>
      <c r="M99">
        <f t="shared" si="20"/>
        <v>31</v>
      </c>
      <c r="N99">
        <f t="shared" si="26"/>
        <v>20</v>
      </c>
      <c r="O99">
        <f t="shared" si="27"/>
        <v>10</v>
      </c>
      <c r="P99" s="16">
        <f t="shared" si="28"/>
        <v>0</v>
      </c>
      <c r="Q99">
        <f t="shared" si="21"/>
        <v>-1</v>
      </c>
      <c r="R99" s="8">
        <f t="shared" si="34"/>
        <v>0</v>
      </c>
      <c r="S99" s="8">
        <f t="shared" si="33"/>
        <v>0</v>
      </c>
    </row>
    <row r="100" spans="1:19" ht="13.5" thickBot="1" x14ac:dyDescent="0.25">
      <c r="A100" s="3">
        <f t="shared" si="19"/>
        <v>88</v>
      </c>
      <c r="B100" s="7">
        <f t="shared" si="22"/>
        <v>44206</v>
      </c>
      <c r="C100" s="27">
        <v>10</v>
      </c>
      <c r="D100" s="53">
        <f t="shared" si="29"/>
        <v>0</v>
      </c>
      <c r="E100" s="53">
        <f t="shared" si="30"/>
        <v>0</v>
      </c>
      <c r="F100" s="53">
        <f t="shared" si="32"/>
        <v>0</v>
      </c>
      <c r="G100" s="53">
        <f t="shared" si="31"/>
        <v>0</v>
      </c>
      <c r="H100" s="28"/>
      <c r="I100">
        <f t="shared" si="23"/>
        <v>10</v>
      </c>
      <c r="J100">
        <f t="shared" si="24"/>
        <v>1</v>
      </c>
      <c r="K100">
        <f t="shared" si="25"/>
        <v>2021</v>
      </c>
      <c r="L100">
        <f t="shared" si="18"/>
        <v>365</v>
      </c>
      <c r="M100">
        <f t="shared" si="20"/>
        <v>31</v>
      </c>
      <c r="N100">
        <f t="shared" si="26"/>
        <v>21</v>
      </c>
      <c r="O100">
        <f t="shared" si="27"/>
        <v>10</v>
      </c>
      <c r="P100" s="16">
        <f t="shared" si="28"/>
        <v>0</v>
      </c>
      <c r="Q100">
        <f t="shared" si="21"/>
        <v>-2</v>
      </c>
      <c r="R100" s="8">
        <f t="shared" si="34"/>
        <v>0</v>
      </c>
      <c r="S100" s="8">
        <f t="shared" si="33"/>
        <v>0</v>
      </c>
    </row>
    <row r="101" spans="1:19" ht="13.5" thickBot="1" x14ac:dyDescent="0.25">
      <c r="A101" s="3">
        <f t="shared" si="19"/>
        <v>89</v>
      </c>
      <c r="B101" s="7">
        <f t="shared" si="22"/>
        <v>44237</v>
      </c>
      <c r="C101" s="27">
        <v>10</v>
      </c>
      <c r="D101" s="53">
        <f t="shared" si="29"/>
        <v>0</v>
      </c>
      <c r="E101" s="53">
        <f t="shared" si="30"/>
        <v>0</v>
      </c>
      <c r="F101" s="53">
        <f t="shared" si="32"/>
        <v>0</v>
      </c>
      <c r="G101" s="53">
        <f t="shared" si="31"/>
        <v>0</v>
      </c>
      <c r="H101" s="28"/>
      <c r="I101">
        <f t="shared" si="23"/>
        <v>10</v>
      </c>
      <c r="J101">
        <f t="shared" si="24"/>
        <v>2</v>
      </c>
      <c r="K101">
        <f t="shared" si="25"/>
        <v>2021</v>
      </c>
      <c r="L101">
        <f t="shared" si="18"/>
        <v>365</v>
      </c>
      <c r="M101">
        <f t="shared" si="20"/>
        <v>28</v>
      </c>
      <c r="N101">
        <f t="shared" si="26"/>
        <v>21</v>
      </c>
      <c r="O101">
        <f t="shared" si="27"/>
        <v>10</v>
      </c>
      <c r="P101" s="16">
        <f t="shared" si="28"/>
        <v>0</v>
      </c>
      <c r="Q101">
        <f t="shared" si="21"/>
        <v>-3</v>
      </c>
      <c r="R101" s="8">
        <f t="shared" si="34"/>
        <v>0</v>
      </c>
      <c r="S101" s="8">
        <f t="shared" si="33"/>
        <v>0</v>
      </c>
    </row>
    <row r="102" spans="1:19" ht="13.5" thickBot="1" x14ac:dyDescent="0.25">
      <c r="A102" s="3">
        <f t="shared" si="19"/>
        <v>90</v>
      </c>
      <c r="B102" s="7">
        <f t="shared" si="22"/>
        <v>44265</v>
      </c>
      <c r="C102" s="27">
        <v>10</v>
      </c>
      <c r="D102" s="53">
        <f t="shared" si="29"/>
        <v>0</v>
      </c>
      <c r="E102" s="53">
        <f t="shared" si="30"/>
        <v>0</v>
      </c>
      <c r="F102" s="53">
        <f t="shared" si="32"/>
        <v>0</v>
      </c>
      <c r="G102" s="53">
        <f t="shared" si="31"/>
        <v>0</v>
      </c>
      <c r="H102" s="28"/>
      <c r="I102">
        <f t="shared" si="23"/>
        <v>10</v>
      </c>
      <c r="J102">
        <f t="shared" si="24"/>
        <v>3</v>
      </c>
      <c r="K102">
        <f t="shared" si="25"/>
        <v>2021</v>
      </c>
      <c r="L102">
        <f t="shared" si="18"/>
        <v>365</v>
      </c>
      <c r="M102">
        <f t="shared" si="20"/>
        <v>31</v>
      </c>
      <c r="N102">
        <f t="shared" si="26"/>
        <v>18</v>
      </c>
      <c r="O102">
        <f t="shared" si="27"/>
        <v>10</v>
      </c>
      <c r="P102" s="16">
        <f t="shared" si="28"/>
        <v>0</v>
      </c>
      <c r="Q102">
        <f t="shared" si="21"/>
        <v>-4</v>
      </c>
      <c r="R102" s="8">
        <f t="shared" si="34"/>
        <v>0</v>
      </c>
      <c r="S102" s="8">
        <f t="shared" si="33"/>
        <v>0</v>
      </c>
    </row>
    <row r="103" spans="1:19" ht="13.5" thickBot="1" x14ac:dyDescent="0.25">
      <c r="A103" s="3">
        <f t="shared" si="19"/>
        <v>91</v>
      </c>
      <c r="B103" s="7">
        <f t="shared" si="22"/>
        <v>44296</v>
      </c>
      <c r="C103" s="27">
        <v>10</v>
      </c>
      <c r="D103" s="53">
        <f t="shared" si="29"/>
        <v>0</v>
      </c>
      <c r="E103" s="53">
        <f t="shared" si="30"/>
        <v>0</v>
      </c>
      <c r="F103" s="53">
        <f t="shared" si="32"/>
        <v>0</v>
      </c>
      <c r="G103" s="53">
        <f t="shared" si="31"/>
        <v>0</v>
      </c>
      <c r="H103" s="28"/>
      <c r="I103">
        <f t="shared" si="23"/>
        <v>10</v>
      </c>
      <c r="J103">
        <f t="shared" si="24"/>
        <v>4</v>
      </c>
      <c r="K103">
        <f t="shared" si="25"/>
        <v>2021</v>
      </c>
      <c r="L103">
        <f t="shared" si="18"/>
        <v>365</v>
      </c>
      <c r="M103">
        <f t="shared" si="20"/>
        <v>30</v>
      </c>
      <c r="N103">
        <f t="shared" si="26"/>
        <v>21</v>
      </c>
      <c r="O103">
        <f t="shared" si="27"/>
        <v>10</v>
      </c>
      <c r="P103" s="16">
        <f t="shared" si="28"/>
        <v>0</v>
      </c>
      <c r="Q103">
        <f t="shared" si="21"/>
        <v>-5</v>
      </c>
      <c r="R103" s="8">
        <f t="shared" si="34"/>
        <v>0</v>
      </c>
      <c r="S103" s="8">
        <f t="shared" si="33"/>
        <v>0</v>
      </c>
    </row>
    <row r="104" spans="1:19" ht="13.5" thickBot="1" x14ac:dyDescent="0.25">
      <c r="A104" s="3">
        <f t="shared" si="19"/>
        <v>92</v>
      </c>
      <c r="B104" s="7">
        <f t="shared" si="22"/>
        <v>44326</v>
      </c>
      <c r="C104" s="27">
        <v>10</v>
      </c>
      <c r="D104" s="53">
        <f t="shared" si="29"/>
        <v>0</v>
      </c>
      <c r="E104" s="53">
        <f t="shared" si="30"/>
        <v>0</v>
      </c>
      <c r="F104" s="53">
        <f t="shared" si="32"/>
        <v>0</v>
      </c>
      <c r="G104" s="53">
        <f t="shared" si="31"/>
        <v>0</v>
      </c>
      <c r="H104" s="28"/>
      <c r="I104">
        <f t="shared" si="23"/>
        <v>10</v>
      </c>
      <c r="J104">
        <f t="shared" si="24"/>
        <v>5</v>
      </c>
      <c r="K104">
        <f t="shared" si="25"/>
        <v>2021</v>
      </c>
      <c r="L104">
        <f t="shared" si="18"/>
        <v>365</v>
      </c>
      <c r="M104">
        <f t="shared" si="20"/>
        <v>31</v>
      </c>
      <c r="N104">
        <f t="shared" si="26"/>
        <v>20</v>
      </c>
      <c r="O104">
        <f t="shared" si="27"/>
        <v>10</v>
      </c>
      <c r="P104" s="16">
        <f t="shared" si="28"/>
        <v>0</v>
      </c>
      <c r="Q104">
        <f t="shared" si="21"/>
        <v>-6</v>
      </c>
      <c r="R104" s="8">
        <f t="shared" si="34"/>
        <v>0</v>
      </c>
      <c r="S104" s="8">
        <f t="shared" si="33"/>
        <v>0</v>
      </c>
    </row>
    <row r="105" spans="1:19" ht="13.5" thickBot="1" x14ac:dyDescent="0.25">
      <c r="A105" s="3">
        <f t="shared" si="19"/>
        <v>93</v>
      </c>
      <c r="B105" s="7">
        <f t="shared" si="22"/>
        <v>44357</v>
      </c>
      <c r="C105" s="27">
        <v>10</v>
      </c>
      <c r="D105" s="53">
        <f t="shared" si="29"/>
        <v>0</v>
      </c>
      <c r="E105" s="53">
        <f t="shared" si="30"/>
        <v>0</v>
      </c>
      <c r="F105" s="53">
        <f t="shared" si="32"/>
        <v>0</v>
      </c>
      <c r="G105" s="53">
        <f t="shared" si="31"/>
        <v>0</v>
      </c>
      <c r="H105" s="28"/>
      <c r="I105">
        <f t="shared" si="23"/>
        <v>10</v>
      </c>
      <c r="J105">
        <f t="shared" si="24"/>
        <v>6</v>
      </c>
      <c r="K105">
        <f t="shared" si="25"/>
        <v>2021</v>
      </c>
      <c r="L105">
        <f t="shared" si="18"/>
        <v>365</v>
      </c>
      <c r="M105">
        <f t="shared" si="20"/>
        <v>30</v>
      </c>
      <c r="N105">
        <f t="shared" si="26"/>
        <v>21</v>
      </c>
      <c r="O105">
        <f t="shared" si="27"/>
        <v>10</v>
      </c>
      <c r="P105" s="16">
        <f t="shared" si="28"/>
        <v>0</v>
      </c>
      <c r="Q105">
        <f t="shared" si="21"/>
        <v>-7</v>
      </c>
      <c r="R105" s="8">
        <f t="shared" si="34"/>
        <v>0</v>
      </c>
      <c r="S105" s="8">
        <f t="shared" si="33"/>
        <v>0</v>
      </c>
    </row>
    <row r="106" spans="1:19" ht="13.5" thickBot="1" x14ac:dyDescent="0.25">
      <c r="A106" s="3">
        <f t="shared" si="19"/>
        <v>94</v>
      </c>
      <c r="B106" s="7">
        <f t="shared" si="22"/>
        <v>44387</v>
      </c>
      <c r="C106" s="27">
        <v>10</v>
      </c>
      <c r="D106" s="53">
        <f t="shared" si="29"/>
        <v>0</v>
      </c>
      <c r="E106" s="53">
        <f t="shared" si="30"/>
        <v>0</v>
      </c>
      <c r="F106" s="53">
        <f t="shared" si="32"/>
        <v>0</v>
      </c>
      <c r="G106" s="53">
        <f t="shared" si="31"/>
        <v>0</v>
      </c>
      <c r="H106" s="28"/>
      <c r="I106">
        <f t="shared" si="23"/>
        <v>10</v>
      </c>
      <c r="J106">
        <f t="shared" si="24"/>
        <v>7</v>
      </c>
      <c r="K106">
        <f t="shared" si="25"/>
        <v>2021</v>
      </c>
      <c r="L106">
        <f t="shared" si="18"/>
        <v>365</v>
      </c>
      <c r="M106">
        <f t="shared" si="20"/>
        <v>31</v>
      </c>
      <c r="N106">
        <f t="shared" si="26"/>
        <v>20</v>
      </c>
      <c r="O106">
        <f t="shared" si="27"/>
        <v>10</v>
      </c>
      <c r="P106" s="16">
        <f t="shared" si="28"/>
        <v>0</v>
      </c>
      <c r="Q106">
        <f t="shared" si="21"/>
        <v>-8</v>
      </c>
      <c r="R106" s="8">
        <f t="shared" si="34"/>
        <v>0</v>
      </c>
      <c r="S106" s="8">
        <f t="shared" si="33"/>
        <v>0</v>
      </c>
    </row>
    <row r="107" spans="1:19" ht="13.5" thickBot="1" x14ac:dyDescent="0.25">
      <c r="A107" s="3">
        <f t="shared" si="19"/>
        <v>95</v>
      </c>
      <c r="B107" s="7">
        <f t="shared" si="22"/>
        <v>44418</v>
      </c>
      <c r="C107" s="27">
        <v>10</v>
      </c>
      <c r="D107" s="53">
        <f t="shared" si="29"/>
        <v>0</v>
      </c>
      <c r="E107" s="53">
        <f t="shared" si="30"/>
        <v>0</v>
      </c>
      <c r="F107" s="53">
        <f t="shared" si="32"/>
        <v>0</v>
      </c>
      <c r="G107" s="53">
        <f t="shared" si="31"/>
        <v>0</v>
      </c>
      <c r="H107" s="28"/>
      <c r="I107">
        <f t="shared" si="23"/>
        <v>10</v>
      </c>
      <c r="J107">
        <f t="shared" si="24"/>
        <v>8</v>
      </c>
      <c r="K107">
        <f t="shared" si="25"/>
        <v>2021</v>
      </c>
      <c r="L107">
        <f t="shared" si="18"/>
        <v>365</v>
      </c>
      <c r="M107">
        <f t="shared" si="20"/>
        <v>31</v>
      </c>
      <c r="N107">
        <f t="shared" si="26"/>
        <v>21</v>
      </c>
      <c r="O107">
        <f t="shared" si="27"/>
        <v>10</v>
      </c>
      <c r="P107" s="16">
        <f t="shared" si="28"/>
        <v>0</v>
      </c>
      <c r="Q107">
        <f t="shared" si="21"/>
        <v>-9</v>
      </c>
      <c r="R107" s="8">
        <f t="shared" si="34"/>
        <v>0</v>
      </c>
      <c r="S107" s="8">
        <f t="shared" si="33"/>
        <v>0</v>
      </c>
    </row>
    <row r="108" spans="1:19" ht="13.5" thickBot="1" x14ac:dyDescent="0.25">
      <c r="A108" s="3">
        <f t="shared" si="19"/>
        <v>96</v>
      </c>
      <c r="B108" s="7">
        <f t="shared" si="22"/>
        <v>44449</v>
      </c>
      <c r="C108" s="27">
        <v>10</v>
      </c>
      <c r="D108" s="53">
        <f t="shared" si="29"/>
        <v>0</v>
      </c>
      <c r="E108" s="53">
        <f t="shared" si="30"/>
        <v>0</v>
      </c>
      <c r="F108" s="53">
        <f t="shared" si="32"/>
        <v>0</v>
      </c>
      <c r="G108" s="53">
        <f t="shared" si="31"/>
        <v>0</v>
      </c>
      <c r="H108" s="28"/>
      <c r="I108">
        <f t="shared" si="23"/>
        <v>10</v>
      </c>
      <c r="J108">
        <f t="shared" si="24"/>
        <v>9</v>
      </c>
      <c r="K108">
        <f t="shared" si="25"/>
        <v>2021</v>
      </c>
      <c r="L108">
        <f t="shared" si="18"/>
        <v>365</v>
      </c>
      <c r="M108">
        <f t="shared" si="20"/>
        <v>30</v>
      </c>
      <c r="N108">
        <f t="shared" si="26"/>
        <v>21</v>
      </c>
      <c r="O108">
        <f t="shared" si="27"/>
        <v>10</v>
      </c>
      <c r="P108" s="16">
        <f t="shared" si="28"/>
        <v>0</v>
      </c>
      <c r="Q108">
        <f t="shared" si="21"/>
        <v>-10</v>
      </c>
      <c r="R108" s="8">
        <f t="shared" si="34"/>
        <v>0</v>
      </c>
      <c r="S108" s="8">
        <f t="shared" si="33"/>
        <v>0</v>
      </c>
    </row>
    <row r="109" spans="1:19" ht="13.5" thickBot="1" x14ac:dyDescent="0.25">
      <c r="A109" s="3">
        <f t="shared" si="19"/>
        <v>97</v>
      </c>
      <c r="B109" s="7">
        <f t="shared" si="22"/>
        <v>44479</v>
      </c>
      <c r="C109" s="27">
        <v>10</v>
      </c>
      <c r="D109" s="53">
        <f t="shared" si="29"/>
        <v>0</v>
      </c>
      <c r="E109" s="53">
        <f t="shared" si="30"/>
        <v>0</v>
      </c>
      <c r="F109" s="53">
        <f t="shared" si="32"/>
        <v>0</v>
      </c>
      <c r="G109" s="53">
        <f t="shared" si="31"/>
        <v>0</v>
      </c>
      <c r="H109" s="28"/>
      <c r="I109">
        <f t="shared" si="23"/>
        <v>10</v>
      </c>
      <c r="J109">
        <f t="shared" si="24"/>
        <v>10</v>
      </c>
      <c r="K109">
        <f t="shared" si="25"/>
        <v>2021</v>
      </c>
      <c r="L109">
        <f t="shared" si="18"/>
        <v>365</v>
      </c>
      <c r="M109">
        <f t="shared" si="20"/>
        <v>31</v>
      </c>
      <c r="N109">
        <f t="shared" si="26"/>
        <v>20</v>
      </c>
      <c r="O109">
        <f t="shared" si="27"/>
        <v>10</v>
      </c>
      <c r="P109" s="16">
        <f t="shared" si="28"/>
        <v>0</v>
      </c>
      <c r="Q109">
        <f t="shared" ref="Q109:Q140" si="35">Q108-1</f>
        <v>-11</v>
      </c>
      <c r="R109" s="8">
        <f t="shared" si="34"/>
        <v>0</v>
      </c>
      <c r="S109" s="8">
        <f t="shared" si="33"/>
        <v>0</v>
      </c>
    </row>
    <row r="110" spans="1:19" ht="13.5" thickBot="1" x14ac:dyDescent="0.25">
      <c r="A110" s="3">
        <f t="shared" si="19"/>
        <v>98</v>
      </c>
      <c r="B110" s="7">
        <f t="shared" si="22"/>
        <v>44510</v>
      </c>
      <c r="C110" s="27">
        <v>10</v>
      </c>
      <c r="D110" s="53">
        <f t="shared" si="29"/>
        <v>0</v>
      </c>
      <c r="E110" s="53">
        <f t="shared" si="30"/>
        <v>0</v>
      </c>
      <c r="F110" s="53">
        <f t="shared" si="32"/>
        <v>0</v>
      </c>
      <c r="G110" s="53">
        <f t="shared" si="31"/>
        <v>0</v>
      </c>
      <c r="H110" s="28"/>
      <c r="I110">
        <f t="shared" si="23"/>
        <v>10</v>
      </c>
      <c r="J110">
        <f t="shared" si="24"/>
        <v>11</v>
      </c>
      <c r="K110">
        <f t="shared" si="25"/>
        <v>2021</v>
      </c>
      <c r="L110">
        <f t="shared" si="18"/>
        <v>365</v>
      </c>
      <c r="M110">
        <f t="shared" si="20"/>
        <v>30</v>
      </c>
      <c r="N110">
        <f t="shared" si="26"/>
        <v>21</v>
      </c>
      <c r="O110">
        <f t="shared" si="27"/>
        <v>10</v>
      </c>
      <c r="P110" s="16">
        <f t="shared" si="28"/>
        <v>0</v>
      </c>
      <c r="Q110">
        <f t="shared" si="35"/>
        <v>-12</v>
      </c>
      <c r="R110" s="8">
        <f t="shared" si="34"/>
        <v>0</v>
      </c>
      <c r="S110" s="8">
        <f t="shared" si="33"/>
        <v>0</v>
      </c>
    </row>
    <row r="111" spans="1:19" ht="13.5" thickBot="1" x14ac:dyDescent="0.25">
      <c r="A111" s="3">
        <f t="shared" si="19"/>
        <v>99</v>
      </c>
      <c r="B111" s="7">
        <f t="shared" si="22"/>
        <v>44540</v>
      </c>
      <c r="C111" s="27">
        <v>10</v>
      </c>
      <c r="D111" s="53">
        <f t="shared" si="29"/>
        <v>0</v>
      </c>
      <c r="E111" s="53">
        <f t="shared" si="30"/>
        <v>0</v>
      </c>
      <c r="F111" s="53">
        <f t="shared" si="32"/>
        <v>0</v>
      </c>
      <c r="G111" s="53">
        <f t="shared" si="31"/>
        <v>0</v>
      </c>
      <c r="H111" s="28"/>
      <c r="I111">
        <f t="shared" si="23"/>
        <v>10</v>
      </c>
      <c r="J111">
        <f t="shared" si="24"/>
        <v>12</v>
      </c>
      <c r="K111">
        <f t="shared" si="25"/>
        <v>2021</v>
      </c>
      <c r="L111">
        <f t="shared" si="18"/>
        <v>365</v>
      </c>
      <c r="M111">
        <f t="shared" si="20"/>
        <v>31</v>
      </c>
      <c r="N111">
        <f t="shared" si="26"/>
        <v>20</v>
      </c>
      <c r="O111">
        <f t="shared" si="27"/>
        <v>10</v>
      </c>
      <c r="P111" s="16">
        <f t="shared" si="28"/>
        <v>0</v>
      </c>
      <c r="Q111">
        <f t="shared" si="35"/>
        <v>-13</v>
      </c>
      <c r="R111" s="8">
        <f t="shared" si="34"/>
        <v>0</v>
      </c>
      <c r="S111" s="8">
        <f t="shared" si="33"/>
        <v>0</v>
      </c>
    </row>
    <row r="112" spans="1:19" ht="13.5" thickBot="1" x14ac:dyDescent="0.25">
      <c r="A112" s="3">
        <f t="shared" si="19"/>
        <v>100</v>
      </c>
      <c r="B112" s="7">
        <f t="shared" si="22"/>
        <v>44571</v>
      </c>
      <c r="C112" s="27">
        <v>10</v>
      </c>
      <c r="D112" s="53">
        <f t="shared" si="29"/>
        <v>0</v>
      </c>
      <c r="E112" s="53">
        <f t="shared" si="30"/>
        <v>0</v>
      </c>
      <c r="F112" s="53">
        <f t="shared" si="32"/>
        <v>0</v>
      </c>
      <c r="G112" s="53">
        <f t="shared" si="31"/>
        <v>0</v>
      </c>
      <c r="H112" s="28"/>
      <c r="I112">
        <f t="shared" si="23"/>
        <v>10</v>
      </c>
      <c r="J112">
        <f t="shared" si="24"/>
        <v>1</v>
      </c>
      <c r="K112">
        <f t="shared" si="25"/>
        <v>2022</v>
      </c>
      <c r="L112">
        <f t="shared" si="18"/>
        <v>365</v>
      </c>
      <c r="M112">
        <f t="shared" si="20"/>
        <v>31</v>
      </c>
      <c r="N112">
        <f t="shared" si="26"/>
        <v>21</v>
      </c>
      <c r="O112">
        <f t="shared" si="27"/>
        <v>10</v>
      </c>
      <c r="P112" s="16">
        <f t="shared" si="28"/>
        <v>0</v>
      </c>
      <c r="Q112">
        <f t="shared" si="35"/>
        <v>-14</v>
      </c>
      <c r="R112" s="8">
        <f t="shared" si="34"/>
        <v>0</v>
      </c>
      <c r="S112" s="8">
        <f t="shared" si="33"/>
        <v>0</v>
      </c>
    </row>
    <row r="113" spans="1:19" ht="13.5" thickBot="1" x14ac:dyDescent="0.25">
      <c r="A113" s="3">
        <f t="shared" si="19"/>
        <v>101</v>
      </c>
      <c r="B113" s="7">
        <f t="shared" si="22"/>
        <v>44602</v>
      </c>
      <c r="C113" s="27">
        <v>10</v>
      </c>
      <c r="D113" s="53">
        <f t="shared" si="29"/>
        <v>0</v>
      </c>
      <c r="E113" s="53">
        <f t="shared" si="30"/>
        <v>0</v>
      </c>
      <c r="F113" s="53">
        <f t="shared" si="32"/>
        <v>0</v>
      </c>
      <c r="G113" s="53">
        <f t="shared" si="31"/>
        <v>0</v>
      </c>
      <c r="H113" s="28"/>
      <c r="I113">
        <f t="shared" si="23"/>
        <v>10</v>
      </c>
      <c r="J113">
        <f t="shared" si="24"/>
        <v>2</v>
      </c>
      <c r="K113">
        <f t="shared" si="25"/>
        <v>2022</v>
      </c>
      <c r="L113">
        <f t="shared" si="18"/>
        <v>365</v>
      </c>
      <c r="M113">
        <f t="shared" si="20"/>
        <v>28</v>
      </c>
      <c r="N113">
        <f t="shared" si="26"/>
        <v>21</v>
      </c>
      <c r="O113">
        <f t="shared" si="27"/>
        <v>10</v>
      </c>
      <c r="P113" s="16">
        <f t="shared" si="28"/>
        <v>0</v>
      </c>
      <c r="Q113">
        <f t="shared" si="35"/>
        <v>-15</v>
      </c>
      <c r="R113" s="8">
        <f t="shared" si="34"/>
        <v>0</v>
      </c>
      <c r="S113" s="8">
        <f t="shared" si="33"/>
        <v>0</v>
      </c>
    </row>
    <row r="114" spans="1:19" ht="13.5" thickBot="1" x14ac:dyDescent="0.25">
      <c r="A114" s="3">
        <f t="shared" si="19"/>
        <v>102</v>
      </c>
      <c r="B114" s="7">
        <f t="shared" si="22"/>
        <v>44630</v>
      </c>
      <c r="C114" s="27">
        <v>10</v>
      </c>
      <c r="D114" s="53">
        <f t="shared" si="29"/>
        <v>0</v>
      </c>
      <c r="E114" s="53">
        <f t="shared" si="30"/>
        <v>0</v>
      </c>
      <c r="F114" s="53">
        <f t="shared" si="32"/>
        <v>0</v>
      </c>
      <c r="G114" s="53">
        <f t="shared" si="31"/>
        <v>0</v>
      </c>
      <c r="H114" s="28"/>
      <c r="I114">
        <f t="shared" si="23"/>
        <v>10</v>
      </c>
      <c r="J114">
        <f t="shared" si="24"/>
        <v>3</v>
      </c>
      <c r="K114">
        <f t="shared" si="25"/>
        <v>2022</v>
      </c>
      <c r="L114">
        <f t="shared" si="18"/>
        <v>365</v>
      </c>
      <c r="M114">
        <f t="shared" si="20"/>
        <v>31</v>
      </c>
      <c r="N114">
        <f t="shared" si="26"/>
        <v>18</v>
      </c>
      <c r="O114">
        <f t="shared" si="27"/>
        <v>10</v>
      </c>
      <c r="P114" s="16">
        <f t="shared" si="28"/>
        <v>0</v>
      </c>
      <c r="Q114">
        <f t="shared" si="35"/>
        <v>-16</v>
      </c>
      <c r="R114" s="8">
        <f t="shared" si="34"/>
        <v>0</v>
      </c>
      <c r="S114" s="8">
        <f t="shared" si="33"/>
        <v>0</v>
      </c>
    </row>
    <row r="115" spans="1:19" ht="13.5" thickBot="1" x14ac:dyDescent="0.25">
      <c r="A115" s="3">
        <f t="shared" si="19"/>
        <v>103</v>
      </c>
      <c r="B115" s="7">
        <f t="shared" si="22"/>
        <v>44661</v>
      </c>
      <c r="C115" s="27">
        <v>10</v>
      </c>
      <c r="D115" s="53">
        <f t="shared" si="29"/>
        <v>0</v>
      </c>
      <c r="E115" s="53">
        <f t="shared" si="30"/>
        <v>0</v>
      </c>
      <c r="F115" s="53">
        <f t="shared" si="32"/>
        <v>0</v>
      </c>
      <c r="G115" s="53">
        <f t="shared" si="31"/>
        <v>0</v>
      </c>
      <c r="H115" s="28"/>
      <c r="I115">
        <f t="shared" si="23"/>
        <v>10</v>
      </c>
      <c r="J115">
        <f t="shared" si="24"/>
        <v>4</v>
      </c>
      <c r="K115">
        <f t="shared" si="25"/>
        <v>2022</v>
      </c>
      <c r="L115">
        <f t="shared" si="18"/>
        <v>365</v>
      </c>
      <c r="M115">
        <f t="shared" si="20"/>
        <v>30</v>
      </c>
      <c r="N115">
        <f t="shared" si="26"/>
        <v>21</v>
      </c>
      <c r="O115">
        <f t="shared" si="27"/>
        <v>10</v>
      </c>
      <c r="P115" s="16">
        <f t="shared" si="28"/>
        <v>0</v>
      </c>
      <c r="Q115">
        <f t="shared" si="35"/>
        <v>-17</v>
      </c>
      <c r="R115" s="8">
        <f t="shared" si="34"/>
        <v>0</v>
      </c>
      <c r="S115" s="8">
        <f t="shared" si="33"/>
        <v>0</v>
      </c>
    </row>
    <row r="116" spans="1:19" ht="13.5" thickBot="1" x14ac:dyDescent="0.25">
      <c r="A116" s="3">
        <f t="shared" si="19"/>
        <v>104</v>
      </c>
      <c r="B116" s="7">
        <f t="shared" si="22"/>
        <v>44691</v>
      </c>
      <c r="C116" s="27">
        <v>10</v>
      </c>
      <c r="D116" s="53">
        <f t="shared" si="29"/>
        <v>0</v>
      </c>
      <c r="E116" s="53">
        <f t="shared" si="30"/>
        <v>0</v>
      </c>
      <c r="F116" s="53">
        <f t="shared" si="32"/>
        <v>0</v>
      </c>
      <c r="G116" s="53">
        <f t="shared" si="31"/>
        <v>0</v>
      </c>
      <c r="H116" s="28"/>
      <c r="I116">
        <f t="shared" si="23"/>
        <v>10</v>
      </c>
      <c r="J116">
        <f t="shared" si="24"/>
        <v>5</v>
      </c>
      <c r="K116">
        <f t="shared" si="25"/>
        <v>2022</v>
      </c>
      <c r="L116">
        <f t="shared" si="18"/>
        <v>365</v>
      </c>
      <c r="M116">
        <f t="shared" si="20"/>
        <v>31</v>
      </c>
      <c r="N116">
        <f t="shared" si="26"/>
        <v>20</v>
      </c>
      <c r="O116">
        <f t="shared" si="27"/>
        <v>10</v>
      </c>
      <c r="P116" s="16">
        <f t="shared" si="28"/>
        <v>0</v>
      </c>
      <c r="Q116">
        <f t="shared" si="35"/>
        <v>-18</v>
      </c>
      <c r="R116" s="8">
        <f t="shared" si="34"/>
        <v>0</v>
      </c>
      <c r="S116" s="8">
        <f t="shared" si="33"/>
        <v>0</v>
      </c>
    </row>
    <row r="117" spans="1:19" ht="13.5" thickBot="1" x14ac:dyDescent="0.25">
      <c r="A117" s="3">
        <f t="shared" si="19"/>
        <v>105</v>
      </c>
      <c r="B117" s="7">
        <f t="shared" si="22"/>
        <v>44722</v>
      </c>
      <c r="C117" s="27">
        <v>10</v>
      </c>
      <c r="D117" s="53">
        <f t="shared" si="29"/>
        <v>0</v>
      </c>
      <c r="E117" s="53">
        <f t="shared" si="30"/>
        <v>0</v>
      </c>
      <c r="F117" s="53">
        <f t="shared" si="32"/>
        <v>0</v>
      </c>
      <c r="G117" s="53">
        <f t="shared" si="31"/>
        <v>0</v>
      </c>
      <c r="H117" s="28"/>
      <c r="I117">
        <f t="shared" si="23"/>
        <v>10</v>
      </c>
      <c r="J117">
        <f t="shared" si="24"/>
        <v>6</v>
      </c>
      <c r="K117">
        <f t="shared" si="25"/>
        <v>2022</v>
      </c>
      <c r="L117">
        <f t="shared" si="18"/>
        <v>365</v>
      </c>
      <c r="M117">
        <f t="shared" si="20"/>
        <v>30</v>
      </c>
      <c r="N117">
        <f t="shared" si="26"/>
        <v>21</v>
      </c>
      <c r="O117">
        <f t="shared" si="27"/>
        <v>10</v>
      </c>
      <c r="P117" s="16">
        <f t="shared" si="28"/>
        <v>0</v>
      </c>
      <c r="Q117">
        <f t="shared" si="35"/>
        <v>-19</v>
      </c>
      <c r="R117" s="8">
        <f t="shared" si="34"/>
        <v>0</v>
      </c>
      <c r="S117" s="8">
        <f t="shared" si="33"/>
        <v>0</v>
      </c>
    </row>
    <row r="118" spans="1:19" ht="13.5" thickBot="1" x14ac:dyDescent="0.25">
      <c r="A118" s="3">
        <f t="shared" si="19"/>
        <v>106</v>
      </c>
      <c r="B118" s="7">
        <f t="shared" si="22"/>
        <v>44752</v>
      </c>
      <c r="C118" s="27">
        <v>10</v>
      </c>
      <c r="D118" s="53">
        <f t="shared" si="29"/>
        <v>0</v>
      </c>
      <c r="E118" s="53">
        <f t="shared" si="30"/>
        <v>0</v>
      </c>
      <c r="F118" s="53">
        <f t="shared" si="32"/>
        <v>0</v>
      </c>
      <c r="G118" s="53">
        <f t="shared" si="31"/>
        <v>0</v>
      </c>
      <c r="H118" s="28"/>
      <c r="I118">
        <f t="shared" si="23"/>
        <v>10</v>
      </c>
      <c r="J118">
        <f t="shared" si="24"/>
        <v>7</v>
      </c>
      <c r="K118">
        <f t="shared" si="25"/>
        <v>2022</v>
      </c>
      <c r="L118">
        <f t="shared" si="18"/>
        <v>365</v>
      </c>
      <c r="M118">
        <f t="shared" si="20"/>
        <v>31</v>
      </c>
      <c r="N118">
        <f t="shared" si="26"/>
        <v>20</v>
      </c>
      <c r="O118">
        <f t="shared" si="27"/>
        <v>10</v>
      </c>
      <c r="P118" s="16">
        <f t="shared" si="28"/>
        <v>0</v>
      </c>
      <c r="Q118">
        <f t="shared" si="35"/>
        <v>-20</v>
      </c>
      <c r="R118" s="8">
        <f t="shared" si="34"/>
        <v>0</v>
      </c>
      <c r="S118" s="8">
        <f t="shared" si="33"/>
        <v>0</v>
      </c>
    </row>
    <row r="119" spans="1:19" ht="13.5" thickBot="1" x14ac:dyDescent="0.25">
      <c r="A119" s="3">
        <f t="shared" si="19"/>
        <v>107</v>
      </c>
      <c r="B119" s="7">
        <f t="shared" si="22"/>
        <v>44783</v>
      </c>
      <c r="C119" s="27">
        <v>10</v>
      </c>
      <c r="D119" s="53">
        <f t="shared" si="29"/>
        <v>0</v>
      </c>
      <c r="E119" s="53">
        <f t="shared" si="30"/>
        <v>0</v>
      </c>
      <c r="F119" s="53">
        <f t="shared" si="32"/>
        <v>0</v>
      </c>
      <c r="G119" s="53">
        <f t="shared" si="31"/>
        <v>0</v>
      </c>
      <c r="H119" s="28"/>
      <c r="I119">
        <f t="shared" si="23"/>
        <v>10</v>
      </c>
      <c r="J119">
        <f t="shared" si="24"/>
        <v>8</v>
      </c>
      <c r="K119">
        <f t="shared" si="25"/>
        <v>2022</v>
      </c>
      <c r="L119">
        <f t="shared" si="18"/>
        <v>365</v>
      </c>
      <c r="M119">
        <f t="shared" si="20"/>
        <v>31</v>
      </c>
      <c r="N119">
        <f t="shared" si="26"/>
        <v>21</v>
      </c>
      <c r="O119">
        <f t="shared" si="27"/>
        <v>10</v>
      </c>
      <c r="P119" s="16">
        <f t="shared" si="28"/>
        <v>0</v>
      </c>
      <c r="Q119">
        <f t="shared" si="35"/>
        <v>-21</v>
      </c>
      <c r="R119" s="8">
        <f t="shared" si="34"/>
        <v>0</v>
      </c>
      <c r="S119" s="8">
        <f t="shared" si="33"/>
        <v>0</v>
      </c>
    </row>
    <row r="120" spans="1:19" ht="13.5" thickBot="1" x14ac:dyDescent="0.25">
      <c r="A120" s="3">
        <f t="shared" si="19"/>
        <v>108</v>
      </c>
      <c r="B120" s="7">
        <f t="shared" si="22"/>
        <v>44814</v>
      </c>
      <c r="C120" s="27">
        <v>10</v>
      </c>
      <c r="D120" s="53">
        <f t="shared" si="29"/>
        <v>0</v>
      </c>
      <c r="E120" s="53">
        <f t="shared" si="30"/>
        <v>0</v>
      </c>
      <c r="F120" s="53">
        <f t="shared" si="32"/>
        <v>0</v>
      </c>
      <c r="G120" s="53">
        <f t="shared" si="31"/>
        <v>0</v>
      </c>
      <c r="H120" s="28"/>
      <c r="I120">
        <f t="shared" si="23"/>
        <v>10</v>
      </c>
      <c r="J120">
        <f t="shared" si="24"/>
        <v>9</v>
      </c>
      <c r="K120">
        <f t="shared" si="25"/>
        <v>2022</v>
      </c>
      <c r="L120">
        <f t="shared" si="18"/>
        <v>365</v>
      </c>
      <c r="M120">
        <f t="shared" si="20"/>
        <v>30</v>
      </c>
      <c r="N120">
        <f t="shared" si="26"/>
        <v>21</v>
      </c>
      <c r="O120">
        <f t="shared" si="27"/>
        <v>10</v>
      </c>
      <c r="P120" s="16">
        <f t="shared" si="28"/>
        <v>0</v>
      </c>
      <c r="Q120">
        <f t="shared" si="35"/>
        <v>-22</v>
      </c>
      <c r="R120" s="8">
        <f t="shared" si="34"/>
        <v>0</v>
      </c>
      <c r="S120" s="8">
        <f t="shared" si="33"/>
        <v>0</v>
      </c>
    </row>
    <row r="121" spans="1:19" ht="13.5" thickBot="1" x14ac:dyDescent="0.25">
      <c r="A121" s="3">
        <f t="shared" si="19"/>
        <v>109</v>
      </c>
      <c r="B121" s="7">
        <f t="shared" si="22"/>
        <v>44844</v>
      </c>
      <c r="C121" s="27">
        <v>10</v>
      </c>
      <c r="D121" s="53">
        <f t="shared" si="29"/>
        <v>0</v>
      </c>
      <c r="E121" s="53">
        <f t="shared" si="30"/>
        <v>0</v>
      </c>
      <c r="F121" s="53">
        <f t="shared" si="32"/>
        <v>0</v>
      </c>
      <c r="G121" s="53">
        <f t="shared" si="31"/>
        <v>0</v>
      </c>
      <c r="H121" s="28"/>
      <c r="I121">
        <f t="shared" si="23"/>
        <v>10</v>
      </c>
      <c r="J121">
        <f t="shared" si="24"/>
        <v>10</v>
      </c>
      <c r="K121">
        <f t="shared" si="25"/>
        <v>2022</v>
      </c>
      <c r="L121">
        <f t="shared" si="18"/>
        <v>365</v>
      </c>
      <c r="M121">
        <f t="shared" si="20"/>
        <v>31</v>
      </c>
      <c r="N121">
        <f t="shared" si="26"/>
        <v>20</v>
      </c>
      <c r="O121">
        <f t="shared" si="27"/>
        <v>10</v>
      </c>
      <c r="P121" s="16">
        <f t="shared" si="28"/>
        <v>0</v>
      </c>
      <c r="Q121">
        <f t="shared" si="35"/>
        <v>-23</v>
      </c>
      <c r="R121" s="8">
        <f t="shared" si="34"/>
        <v>0</v>
      </c>
      <c r="S121" s="8">
        <f t="shared" si="33"/>
        <v>0</v>
      </c>
    </row>
    <row r="122" spans="1:19" ht="13.5" thickBot="1" x14ac:dyDescent="0.25">
      <c r="A122" s="3">
        <f t="shared" si="19"/>
        <v>110</v>
      </c>
      <c r="B122" s="7">
        <f t="shared" si="22"/>
        <v>44875</v>
      </c>
      <c r="C122" s="27">
        <v>10</v>
      </c>
      <c r="D122" s="53">
        <f t="shared" si="29"/>
        <v>0</v>
      </c>
      <c r="E122" s="53">
        <f t="shared" si="30"/>
        <v>0</v>
      </c>
      <c r="F122" s="53">
        <f t="shared" si="32"/>
        <v>0</v>
      </c>
      <c r="G122" s="53">
        <f t="shared" si="31"/>
        <v>0</v>
      </c>
      <c r="H122" s="28"/>
      <c r="I122">
        <f t="shared" si="23"/>
        <v>10</v>
      </c>
      <c r="J122">
        <f t="shared" si="24"/>
        <v>11</v>
      </c>
      <c r="K122">
        <f t="shared" si="25"/>
        <v>2022</v>
      </c>
      <c r="L122">
        <f t="shared" si="18"/>
        <v>365</v>
      </c>
      <c r="M122">
        <f t="shared" si="20"/>
        <v>30</v>
      </c>
      <c r="N122">
        <f t="shared" si="26"/>
        <v>21</v>
      </c>
      <c r="O122">
        <f t="shared" si="27"/>
        <v>10</v>
      </c>
      <c r="P122" s="16">
        <f t="shared" si="28"/>
        <v>0</v>
      </c>
      <c r="Q122">
        <f t="shared" si="35"/>
        <v>-24</v>
      </c>
      <c r="R122" s="8">
        <f t="shared" si="34"/>
        <v>0</v>
      </c>
      <c r="S122" s="8">
        <f t="shared" si="33"/>
        <v>0</v>
      </c>
    </row>
    <row r="123" spans="1:19" ht="13.5" thickBot="1" x14ac:dyDescent="0.25">
      <c r="A123" s="3">
        <f t="shared" si="19"/>
        <v>111</v>
      </c>
      <c r="B123" s="7">
        <f t="shared" si="22"/>
        <v>44905</v>
      </c>
      <c r="C123" s="27">
        <v>10</v>
      </c>
      <c r="D123" s="53">
        <f t="shared" si="29"/>
        <v>0</v>
      </c>
      <c r="E123" s="53">
        <f t="shared" si="30"/>
        <v>0</v>
      </c>
      <c r="F123" s="53">
        <f t="shared" si="32"/>
        <v>0</v>
      </c>
      <c r="G123" s="53">
        <f t="shared" si="31"/>
        <v>0</v>
      </c>
      <c r="H123" s="28"/>
      <c r="I123">
        <f t="shared" si="23"/>
        <v>10</v>
      </c>
      <c r="J123">
        <f t="shared" si="24"/>
        <v>12</v>
      </c>
      <c r="K123">
        <f t="shared" si="25"/>
        <v>2022</v>
      </c>
      <c r="L123">
        <f t="shared" si="18"/>
        <v>365</v>
      </c>
      <c r="M123">
        <f t="shared" si="20"/>
        <v>31</v>
      </c>
      <c r="N123">
        <f t="shared" si="26"/>
        <v>20</v>
      </c>
      <c r="O123">
        <f t="shared" si="27"/>
        <v>10</v>
      </c>
      <c r="P123" s="16">
        <f t="shared" si="28"/>
        <v>0</v>
      </c>
      <c r="Q123">
        <f t="shared" si="35"/>
        <v>-25</v>
      </c>
      <c r="R123" s="8">
        <f t="shared" si="34"/>
        <v>0</v>
      </c>
      <c r="S123" s="8">
        <f t="shared" si="33"/>
        <v>0</v>
      </c>
    </row>
    <row r="124" spans="1:19" ht="13.5" thickBot="1" x14ac:dyDescent="0.25">
      <c r="A124" s="3">
        <f t="shared" si="19"/>
        <v>112</v>
      </c>
      <c r="B124" s="7">
        <f t="shared" si="22"/>
        <v>44936</v>
      </c>
      <c r="C124" s="27">
        <v>10</v>
      </c>
      <c r="D124" s="53">
        <f t="shared" si="29"/>
        <v>0</v>
      </c>
      <c r="E124" s="53">
        <f t="shared" si="30"/>
        <v>0</v>
      </c>
      <c r="F124" s="53">
        <f t="shared" si="32"/>
        <v>0</v>
      </c>
      <c r="G124" s="53">
        <f t="shared" si="31"/>
        <v>0</v>
      </c>
      <c r="H124" s="28"/>
      <c r="I124">
        <f t="shared" si="23"/>
        <v>10</v>
      </c>
      <c r="J124">
        <f t="shared" si="24"/>
        <v>1</v>
      </c>
      <c r="K124">
        <f t="shared" si="25"/>
        <v>2023</v>
      </c>
      <c r="L124">
        <f t="shared" si="18"/>
        <v>365</v>
      </c>
      <c r="M124">
        <f t="shared" si="20"/>
        <v>31</v>
      </c>
      <c r="N124">
        <f t="shared" si="26"/>
        <v>21</v>
      </c>
      <c r="O124">
        <f t="shared" si="27"/>
        <v>10</v>
      </c>
      <c r="P124" s="16">
        <f t="shared" si="28"/>
        <v>0</v>
      </c>
      <c r="Q124">
        <f t="shared" si="35"/>
        <v>-26</v>
      </c>
      <c r="R124" s="8">
        <f t="shared" si="34"/>
        <v>0</v>
      </c>
      <c r="S124" s="8">
        <f t="shared" si="33"/>
        <v>0</v>
      </c>
    </row>
    <row r="125" spans="1:19" ht="13.5" thickBot="1" x14ac:dyDescent="0.25">
      <c r="A125" s="3">
        <f t="shared" si="19"/>
        <v>113</v>
      </c>
      <c r="B125" s="7">
        <f t="shared" si="22"/>
        <v>44967</v>
      </c>
      <c r="C125" s="27">
        <v>10</v>
      </c>
      <c r="D125" s="53">
        <f t="shared" si="29"/>
        <v>0</v>
      </c>
      <c r="E125" s="53">
        <f t="shared" si="30"/>
        <v>0</v>
      </c>
      <c r="F125" s="53">
        <f t="shared" si="32"/>
        <v>0</v>
      </c>
      <c r="G125" s="53">
        <f t="shared" si="31"/>
        <v>0</v>
      </c>
      <c r="H125" s="28"/>
      <c r="I125">
        <f t="shared" si="23"/>
        <v>10</v>
      </c>
      <c r="J125">
        <f t="shared" si="24"/>
        <v>2</v>
      </c>
      <c r="K125">
        <f t="shared" si="25"/>
        <v>2023</v>
      </c>
      <c r="L125">
        <f t="shared" si="18"/>
        <v>365</v>
      </c>
      <c r="M125">
        <f t="shared" si="20"/>
        <v>28</v>
      </c>
      <c r="N125">
        <f t="shared" si="26"/>
        <v>21</v>
      </c>
      <c r="O125">
        <f t="shared" si="27"/>
        <v>10</v>
      </c>
      <c r="P125" s="16">
        <f t="shared" si="28"/>
        <v>0</v>
      </c>
      <c r="Q125">
        <f t="shared" si="35"/>
        <v>-27</v>
      </c>
      <c r="R125" s="8">
        <f t="shared" si="34"/>
        <v>0</v>
      </c>
      <c r="S125" s="8">
        <f t="shared" si="33"/>
        <v>0</v>
      </c>
    </row>
    <row r="126" spans="1:19" ht="13.5" thickBot="1" x14ac:dyDescent="0.25">
      <c r="A126" s="3">
        <f t="shared" si="19"/>
        <v>114</v>
      </c>
      <c r="B126" s="7">
        <f t="shared" si="22"/>
        <v>44995</v>
      </c>
      <c r="C126" s="27">
        <v>10</v>
      </c>
      <c r="D126" s="53">
        <f t="shared" si="29"/>
        <v>0</v>
      </c>
      <c r="E126" s="53">
        <f t="shared" si="30"/>
        <v>0</v>
      </c>
      <c r="F126" s="53">
        <f t="shared" si="32"/>
        <v>0</v>
      </c>
      <c r="G126" s="53">
        <f t="shared" si="31"/>
        <v>0</v>
      </c>
      <c r="H126" s="28"/>
      <c r="I126">
        <f t="shared" si="23"/>
        <v>10</v>
      </c>
      <c r="J126">
        <f t="shared" si="24"/>
        <v>3</v>
      </c>
      <c r="K126">
        <f t="shared" si="25"/>
        <v>2023</v>
      </c>
      <c r="L126">
        <f t="shared" si="18"/>
        <v>365</v>
      </c>
      <c r="M126">
        <f t="shared" si="20"/>
        <v>31</v>
      </c>
      <c r="N126">
        <f t="shared" si="26"/>
        <v>18</v>
      </c>
      <c r="O126">
        <f t="shared" si="27"/>
        <v>10</v>
      </c>
      <c r="P126" s="16">
        <f t="shared" si="28"/>
        <v>0</v>
      </c>
      <c r="Q126">
        <f t="shared" si="35"/>
        <v>-28</v>
      </c>
      <c r="R126" s="8">
        <f t="shared" si="34"/>
        <v>0</v>
      </c>
      <c r="S126" s="8">
        <f t="shared" si="33"/>
        <v>0</v>
      </c>
    </row>
    <row r="127" spans="1:19" ht="13.5" thickBot="1" x14ac:dyDescent="0.25">
      <c r="A127" s="3">
        <f t="shared" si="19"/>
        <v>115</v>
      </c>
      <c r="B127" s="7">
        <f t="shared" si="22"/>
        <v>45026</v>
      </c>
      <c r="C127" s="27">
        <v>10</v>
      </c>
      <c r="D127" s="53">
        <f t="shared" si="29"/>
        <v>0</v>
      </c>
      <c r="E127" s="53">
        <f t="shared" si="30"/>
        <v>0</v>
      </c>
      <c r="F127" s="53">
        <f t="shared" si="32"/>
        <v>0</v>
      </c>
      <c r="G127" s="53">
        <f t="shared" si="31"/>
        <v>0</v>
      </c>
      <c r="H127" s="28"/>
      <c r="I127">
        <f t="shared" si="23"/>
        <v>10</v>
      </c>
      <c r="J127">
        <f t="shared" si="24"/>
        <v>4</v>
      </c>
      <c r="K127">
        <f t="shared" si="25"/>
        <v>2023</v>
      </c>
      <c r="L127">
        <f t="shared" si="18"/>
        <v>365</v>
      </c>
      <c r="M127">
        <f t="shared" si="20"/>
        <v>30</v>
      </c>
      <c r="N127">
        <f t="shared" si="26"/>
        <v>21</v>
      </c>
      <c r="O127">
        <f t="shared" si="27"/>
        <v>10</v>
      </c>
      <c r="P127" s="16">
        <f t="shared" si="28"/>
        <v>0</v>
      </c>
      <c r="Q127">
        <f t="shared" si="35"/>
        <v>-29</v>
      </c>
      <c r="R127" s="8">
        <f t="shared" si="34"/>
        <v>0</v>
      </c>
      <c r="S127" s="8">
        <f t="shared" si="33"/>
        <v>0</v>
      </c>
    </row>
    <row r="128" spans="1:19" ht="13.5" thickBot="1" x14ac:dyDescent="0.25">
      <c r="A128" s="3">
        <f t="shared" si="19"/>
        <v>116</v>
      </c>
      <c r="B128" s="7">
        <f t="shared" si="22"/>
        <v>45056</v>
      </c>
      <c r="C128" s="27">
        <v>10</v>
      </c>
      <c r="D128" s="53">
        <f t="shared" si="29"/>
        <v>0</v>
      </c>
      <c r="E128" s="53">
        <f t="shared" si="30"/>
        <v>0</v>
      </c>
      <c r="F128" s="53">
        <f t="shared" si="32"/>
        <v>0</v>
      </c>
      <c r="G128" s="53">
        <f t="shared" si="31"/>
        <v>0</v>
      </c>
      <c r="H128" s="28"/>
      <c r="I128">
        <f t="shared" si="23"/>
        <v>10</v>
      </c>
      <c r="J128">
        <f t="shared" si="24"/>
        <v>5</v>
      </c>
      <c r="K128">
        <f t="shared" si="25"/>
        <v>2023</v>
      </c>
      <c r="L128">
        <f t="shared" si="18"/>
        <v>365</v>
      </c>
      <c r="M128">
        <f t="shared" si="20"/>
        <v>31</v>
      </c>
      <c r="N128">
        <f t="shared" si="26"/>
        <v>20</v>
      </c>
      <c r="O128">
        <f t="shared" si="27"/>
        <v>10</v>
      </c>
      <c r="P128" s="16">
        <f t="shared" si="28"/>
        <v>0</v>
      </c>
      <c r="Q128">
        <f t="shared" si="35"/>
        <v>-30</v>
      </c>
      <c r="R128" s="8">
        <f t="shared" si="34"/>
        <v>0</v>
      </c>
      <c r="S128" s="8">
        <f t="shared" si="33"/>
        <v>0</v>
      </c>
    </row>
    <row r="129" spans="1:19" ht="13.5" thickBot="1" x14ac:dyDescent="0.25">
      <c r="A129" s="3">
        <f t="shared" si="19"/>
        <v>117</v>
      </c>
      <c r="B129" s="7">
        <f t="shared" si="22"/>
        <v>45087</v>
      </c>
      <c r="C129" s="27">
        <v>10</v>
      </c>
      <c r="D129" s="53">
        <f t="shared" si="29"/>
        <v>0</v>
      </c>
      <c r="E129" s="53">
        <f t="shared" si="30"/>
        <v>0</v>
      </c>
      <c r="F129" s="53">
        <f t="shared" si="32"/>
        <v>0</v>
      </c>
      <c r="G129" s="53">
        <f t="shared" si="31"/>
        <v>0</v>
      </c>
      <c r="H129" s="28"/>
      <c r="I129">
        <f t="shared" si="23"/>
        <v>10</v>
      </c>
      <c r="J129">
        <f t="shared" si="24"/>
        <v>6</v>
      </c>
      <c r="K129">
        <f t="shared" si="25"/>
        <v>2023</v>
      </c>
      <c r="L129">
        <f t="shared" si="18"/>
        <v>365</v>
      </c>
      <c r="M129">
        <f t="shared" si="20"/>
        <v>30</v>
      </c>
      <c r="N129">
        <f t="shared" si="26"/>
        <v>21</v>
      </c>
      <c r="O129">
        <f t="shared" si="27"/>
        <v>10</v>
      </c>
      <c r="P129" s="16">
        <f t="shared" si="28"/>
        <v>0</v>
      </c>
      <c r="Q129">
        <f t="shared" si="35"/>
        <v>-31</v>
      </c>
      <c r="R129" s="8">
        <f t="shared" si="34"/>
        <v>0</v>
      </c>
      <c r="S129" s="8">
        <f t="shared" si="33"/>
        <v>0</v>
      </c>
    </row>
    <row r="130" spans="1:19" ht="13.5" thickBot="1" x14ac:dyDescent="0.25">
      <c r="A130" s="3">
        <f t="shared" si="19"/>
        <v>118</v>
      </c>
      <c r="B130" s="7">
        <f t="shared" si="22"/>
        <v>45117</v>
      </c>
      <c r="C130" s="27">
        <v>10</v>
      </c>
      <c r="D130" s="53">
        <f t="shared" si="29"/>
        <v>0</v>
      </c>
      <c r="E130" s="53">
        <f t="shared" si="30"/>
        <v>0</v>
      </c>
      <c r="F130" s="53">
        <f t="shared" si="32"/>
        <v>0</v>
      </c>
      <c r="G130" s="53">
        <f t="shared" si="31"/>
        <v>0</v>
      </c>
      <c r="H130" s="28"/>
      <c r="I130">
        <f t="shared" si="23"/>
        <v>10</v>
      </c>
      <c r="J130">
        <f t="shared" si="24"/>
        <v>7</v>
      </c>
      <c r="K130">
        <f t="shared" si="25"/>
        <v>2023</v>
      </c>
      <c r="L130">
        <f t="shared" si="18"/>
        <v>365</v>
      </c>
      <c r="M130">
        <f t="shared" si="20"/>
        <v>31</v>
      </c>
      <c r="N130">
        <f t="shared" si="26"/>
        <v>20</v>
      </c>
      <c r="O130">
        <f t="shared" si="27"/>
        <v>10</v>
      </c>
      <c r="P130" s="16">
        <f t="shared" si="28"/>
        <v>0</v>
      </c>
      <c r="Q130">
        <f t="shared" si="35"/>
        <v>-32</v>
      </c>
      <c r="R130" s="8">
        <f t="shared" si="34"/>
        <v>0</v>
      </c>
      <c r="S130" s="8">
        <f t="shared" si="33"/>
        <v>0</v>
      </c>
    </row>
    <row r="131" spans="1:19" ht="13.5" thickBot="1" x14ac:dyDescent="0.25">
      <c r="A131" s="3">
        <f t="shared" si="19"/>
        <v>119</v>
      </c>
      <c r="B131" s="7">
        <f t="shared" si="22"/>
        <v>45148</v>
      </c>
      <c r="C131" s="27">
        <v>10</v>
      </c>
      <c r="D131" s="53">
        <f t="shared" si="29"/>
        <v>0</v>
      </c>
      <c r="E131" s="53">
        <f t="shared" si="30"/>
        <v>0</v>
      </c>
      <c r="F131" s="53">
        <f t="shared" si="32"/>
        <v>0</v>
      </c>
      <c r="G131" s="53">
        <f t="shared" si="31"/>
        <v>0</v>
      </c>
      <c r="H131" s="28"/>
      <c r="I131">
        <f t="shared" si="23"/>
        <v>10</v>
      </c>
      <c r="J131">
        <f t="shared" si="24"/>
        <v>8</v>
      </c>
      <c r="K131">
        <f t="shared" si="25"/>
        <v>2023</v>
      </c>
      <c r="L131">
        <f t="shared" si="18"/>
        <v>365</v>
      </c>
      <c r="M131">
        <f t="shared" si="20"/>
        <v>31</v>
      </c>
      <c r="N131">
        <f t="shared" si="26"/>
        <v>21</v>
      </c>
      <c r="O131">
        <f t="shared" si="27"/>
        <v>10</v>
      </c>
      <c r="P131" s="16">
        <f t="shared" si="28"/>
        <v>0</v>
      </c>
      <c r="Q131">
        <f t="shared" si="35"/>
        <v>-33</v>
      </c>
      <c r="R131" s="8">
        <f t="shared" si="34"/>
        <v>0</v>
      </c>
      <c r="S131" s="8">
        <f t="shared" si="33"/>
        <v>0</v>
      </c>
    </row>
    <row r="132" spans="1:19" ht="13.5" thickBot="1" x14ac:dyDescent="0.25">
      <c r="A132" s="3">
        <f t="shared" si="19"/>
        <v>120</v>
      </c>
      <c r="B132" s="7">
        <f t="shared" si="22"/>
        <v>45179</v>
      </c>
      <c r="C132" s="27">
        <v>10</v>
      </c>
      <c r="D132" s="53">
        <f t="shared" si="29"/>
        <v>0</v>
      </c>
      <c r="E132" s="53">
        <f t="shared" si="30"/>
        <v>0</v>
      </c>
      <c r="F132" s="53">
        <f t="shared" si="32"/>
        <v>0</v>
      </c>
      <c r="G132" s="53">
        <f t="shared" si="31"/>
        <v>0</v>
      </c>
      <c r="H132" s="28"/>
      <c r="I132">
        <f t="shared" si="23"/>
        <v>10</v>
      </c>
      <c r="J132">
        <f t="shared" si="24"/>
        <v>9</v>
      </c>
      <c r="K132">
        <f t="shared" si="25"/>
        <v>2023</v>
      </c>
      <c r="L132">
        <f t="shared" si="18"/>
        <v>365</v>
      </c>
      <c r="M132">
        <f t="shared" si="20"/>
        <v>30</v>
      </c>
      <c r="N132">
        <f t="shared" si="26"/>
        <v>21</v>
      </c>
      <c r="O132">
        <f t="shared" si="27"/>
        <v>10</v>
      </c>
      <c r="P132" s="16">
        <f t="shared" si="28"/>
        <v>0</v>
      </c>
      <c r="Q132">
        <f t="shared" si="35"/>
        <v>-34</v>
      </c>
      <c r="R132" s="8">
        <f t="shared" si="34"/>
        <v>0</v>
      </c>
      <c r="S132" s="8">
        <f t="shared" si="33"/>
        <v>0</v>
      </c>
    </row>
    <row r="133" spans="1:19" ht="13.5" thickBot="1" x14ac:dyDescent="0.25">
      <c r="A133" s="3">
        <f t="shared" si="19"/>
        <v>121</v>
      </c>
      <c r="B133" s="7">
        <f t="shared" si="22"/>
        <v>45209</v>
      </c>
      <c r="C133" s="27">
        <v>10</v>
      </c>
      <c r="D133" s="53">
        <f t="shared" si="29"/>
        <v>0</v>
      </c>
      <c r="E133" s="53">
        <f t="shared" si="30"/>
        <v>0</v>
      </c>
      <c r="F133" s="53">
        <f t="shared" si="32"/>
        <v>0</v>
      </c>
      <c r="G133" s="53">
        <f t="shared" si="31"/>
        <v>0</v>
      </c>
      <c r="H133" s="28"/>
      <c r="I133">
        <f t="shared" si="23"/>
        <v>10</v>
      </c>
      <c r="J133">
        <f t="shared" si="24"/>
        <v>10</v>
      </c>
      <c r="K133">
        <f t="shared" si="25"/>
        <v>2023</v>
      </c>
      <c r="L133">
        <f t="shared" si="18"/>
        <v>365</v>
      </c>
      <c r="M133">
        <f t="shared" si="20"/>
        <v>31</v>
      </c>
      <c r="N133">
        <f t="shared" si="26"/>
        <v>20</v>
      </c>
      <c r="O133">
        <f t="shared" si="27"/>
        <v>10</v>
      </c>
      <c r="P133" s="16">
        <f t="shared" si="28"/>
        <v>0</v>
      </c>
      <c r="Q133">
        <f t="shared" si="35"/>
        <v>-35</v>
      </c>
      <c r="R133" s="8">
        <f t="shared" si="34"/>
        <v>0</v>
      </c>
      <c r="S133" s="8">
        <f t="shared" si="33"/>
        <v>0</v>
      </c>
    </row>
    <row r="134" spans="1:19" ht="13.5" thickBot="1" x14ac:dyDescent="0.25">
      <c r="A134" s="3">
        <f t="shared" si="19"/>
        <v>122</v>
      </c>
      <c r="B134" s="7">
        <f t="shared" si="22"/>
        <v>45240</v>
      </c>
      <c r="C134" s="27">
        <v>10</v>
      </c>
      <c r="D134" s="53">
        <f t="shared" si="29"/>
        <v>0</v>
      </c>
      <c r="E134" s="53">
        <f t="shared" si="30"/>
        <v>0</v>
      </c>
      <c r="F134" s="53">
        <f t="shared" si="32"/>
        <v>0</v>
      </c>
      <c r="G134" s="53">
        <f t="shared" si="31"/>
        <v>0</v>
      </c>
      <c r="H134" s="28"/>
      <c r="I134">
        <f t="shared" si="23"/>
        <v>10</v>
      </c>
      <c r="J134">
        <f t="shared" si="24"/>
        <v>11</v>
      </c>
      <c r="K134">
        <f t="shared" si="25"/>
        <v>2023</v>
      </c>
      <c r="L134">
        <f t="shared" si="18"/>
        <v>365</v>
      </c>
      <c r="M134">
        <f t="shared" si="20"/>
        <v>30</v>
      </c>
      <c r="N134">
        <f t="shared" si="26"/>
        <v>21</v>
      </c>
      <c r="O134">
        <f t="shared" si="27"/>
        <v>10</v>
      </c>
      <c r="P134" s="16">
        <f t="shared" si="28"/>
        <v>0</v>
      </c>
      <c r="Q134">
        <f t="shared" si="35"/>
        <v>-36</v>
      </c>
      <c r="R134" s="8">
        <f t="shared" si="34"/>
        <v>0</v>
      </c>
      <c r="S134" s="8">
        <f t="shared" si="33"/>
        <v>0</v>
      </c>
    </row>
    <row r="135" spans="1:19" ht="13.5" thickBot="1" x14ac:dyDescent="0.25">
      <c r="A135" s="3">
        <f t="shared" si="19"/>
        <v>123</v>
      </c>
      <c r="B135" s="7">
        <f t="shared" si="22"/>
        <v>45270</v>
      </c>
      <c r="C135" s="27">
        <v>10</v>
      </c>
      <c r="D135" s="53">
        <f t="shared" si="29"/>
        <v>0</v>
      </c>
      <c r="E135" s="53">
        <f t="shared" si="30"/>
        <v>0</v>
      </c>
      <c r="F135" s="53">
        <f t="shared" si="32"/>
        <v>0</v>
      </c>
      <c r="G135" s="53">
        <f t="shared" si="31"/>
        <v>0</v>
      </c>
      <c r="H135" s="28"/>
      <c r="I135">
        <f t="shared" si="23"/>
        <v>10</v>
      </c>
      <c r="J135">
        <f t="shared" si="24"/>
        <v>12</v>
      </c>
      <c r="K135">
        <f t="shared" si="25"/>
        <v>2023</v>
      </c>
      <c r="L135">
        <f t="shared" si="18"/>
        <v>365</v>
      </c>
      <c r="M135">
        <f t="shared" si="20"/>
        <v>31</v>
      </c>
      <c r="N135">
        <f t="shared" si="26"/>
        <v>20</v>
      </c>
      <c r="O135">
        <f t="shared" si="27"/>
        <v>10</v>
      </c>
      <c r="P135" s="16">
        <f t="shared" si="28"/>
        <v>0</v>
      </c>
      <c r="Q135">
        <f t="shared" si="35"/>
        <v>-37</v>
      </c>
      <c r="R135" s="8">
        <f t="shared" si="34"/>
        <v>0</v>
      </c>
      <c r="S135" s="8">
        <f t="shared" si="33"/>
        <v>0</v>
      </c>
    </row>
    <row r="136" spans="1:19" ht="13.5" thickBot="1" x14ac:dyDescent="0.25">
      <c r="A136" s="3">
        <f t="shared" si="19"/>
        <v>124</v>
      </c>
      <c r="B136" s="7">
        <f t="shared" si="22"/>
        <v>45301</v>
      </c>
      <c r="C136" s="27">
        <v>10</v>
      </c>
      <c r="D136" s="53">
        <f t="shared" si="29"/>
        <v>0</v>
      </c>
      <c r="E136" s="53">
        <f t="shared" si="30"/>
        <v>0</v>
      </c>
      <c r="F136" s="53">
        <f t="shared" si="32"/>
        <v>0</v>
      </c>
      <c r="G136" s="53">
        <f t="shared" si="31"/>
        <v>0</v>
      </c>
      <c r="H136" s="28"/>
      <c r="I136">
        <f t="shared" si="23"/>
        <v>10</v>
      </c>
      <c r="J136">
        <f t="shared" si="24"/>
        <v>1</v>
      </c>
      <c r="K136">
        <f t="shared" si="25"/>
        <v>2024</v>
      </c>
      <c r="L136">
        <f t="shared" si="18"/>
        <v>366</v>
      </c>
      <c r="M136">
        <f t="shared" si="20"/>
        <v>31</v>
      </c>
      <c r="N136">
        <f t="shared" si="26"/>
        <v>21</v>
      </c>
      <c r="O136">
        <f t="shared" si="27"/>
        <v>10</v>
      </c>
      <c r="P136" s="16">
        <f t="shared" si="28"/>
        <v>0</v>
      </c>
      <c r="Q136">
        <f t="shared" si="35"/>
        <v>-38</v>
      </c>
      <c r="R136" s="8">
        <f t="shared" si="34"/>
        <v>0</v>
      </c>
      <c r="S136" s="8">
        <f t="shared" si="33"/>
        <v>0</v>
      </c>
    </row>
    <row r="137" spans="1:19" ht="13.5" thickBot="1" x14ac:dyDescent="0.25">
      <c r="A137" s="3">
        <f t="shared" si="19"/>
        <v>125</v>
      </c>
      <c r="B137" s="7">
        <f t="shared" si="22"/>
        <v>45332</v>
      </c>
      <c r="C137" s="27">
        <v>10</v>
      </c>
      <c r="D137" s="53">
        <f t="shared" si="29"/>
        <v>0</v>
      </c>
      <c r="E137" s="53">
        <f t="shared" si="30"/>
        <v>0</v>
      </c>
      <c r="F137" s="53">
        <f t="shared" si="32"/>
        <v>0</v>
      </c>
      <c r="G137" s="53">
        <f t="shared" si="31"/>
        <v>0</v>
      </c>
      <c r="H137" s="28"/>
      <c r="I137">
        <f t="shared" si="23"/>
        <v>10</v>
      </c>
      <c r="J137">
        <f t="shared" si="24"/>
        <v>2</v>
      </c>
      <c r="K137">
        <f t="shared" si="25"/>
        <v>2024</v>
      </c>
      <c r="L137">
        <f t="shared" si="18"/>
        <v>366</v>
      </c>
      <c r="M137">
        <f t="shared" si="20"/>
        <v>29</v>
      </c>
      <c r="N137">
        <f t="shared" si="26"/>
        <v>21</v>
      </c>
      <c r="O137">
        <f t="shared" si="27"/>
        <v>10</v>
      </c>
      <c r="P137" s="16">
        <f t="shared" si="28"/>
        <v>0</v>
      </c>
      <c r="Q137">
        <f t="shared" si="35"/>
        <v>-39</v>
      </c>
      <c r="R137" s="8">
        <f t="shared" si="34"/>
        <v>0</v>
      </c>
      <c r="S137" s="8">
        <f t="shared" si="33"/>
        <v>0</v>
      </c>
    </row>
    <row r="138" spans="1:19" ht="13.5" thickBot="1" x14ac:dyDescent="0.25">
      <c r="A138" s="3">
        <f t="shared" si="19"/>
        <v>126</v>
      </c>
      <c r="B138" s="7">
        <f t="shared" si="22"/>
        <v>45361</v>
      </c>
      <c r="C138" s="27">
        <v>10</v>
      </c>
      <c r="D138" s="53">
        <f t="shared" si="29"/>
        <v>0</v>
      </c>
      <c r="E138" s="53">
        <f t="shared" si="30"/>
        <v>0</v>
      </c>
      <c r="F138" s="53">
        <f t="shared" si="32"/>
        <v>0</v>
      </c>
      <c r="G138" s="53">
        <f t="shared" si="31"/>
        <v>0</v>
      </c>
      <c r="H138" s="28"/>
      <c r="I138">
        <f t="shared" si="23"/>
        <v>10</v>
      </c>
      <c r="J138">
        <f t="shared" si="24"/>
        <v>3</v>
      </c>
      <c r="K138">
        <f t="shared" si="25"/>
        <v>2024</v>
      </c>
      <c r="L138">
        <f t="shared" si="18"/>
        <v>366</v>
      </c>
      <c r="M138">
        <f t="shared" si="20"/>
        <v>31</v>
      </c>
      <c r="N138">
        <f t="shared" si="26"/>
        <v>19</v>
      </c>
      <c r="O138">
        <f t="shared" si="27"/>
        <v>10</v>
      </c>
      <c r="P138" s="16">
        <f t="shared" si="28"/>
        <v>0</v>
      </c>
      <c r="Q138">
        <f t="shared" si="35"/>
        <v>-40</v>
      </c>
      <c r="R138" s="8">
        <f t="shared" si="34"/>
        <v>0</v>
      </c>
      <c r="S138" s="8">
        <f t="shared" si="33"/>
        <v>0</v>
      </c>
    </row>
    <row r="139" spans="1:19" ht="13.5" thickBot="1" x14ac:dyDescent="0.25">
      <c r="A139" s="3">
        <f t="shared" si="19"/>
        <v>127</v>
      </c>
      <c r="B139" s="7">
        <f t="shared" si="22"/>
        <v>45392</v>
      </c>
      <c r="C139" s="27">
        <v>10</v>
      </c>
      <c r="D139" s="53">
        <f t="shared" si="29"/>
        <v>0</v>
      </c>
      <c r="E139" s="53">
        <f t="shared" si="30"/>
        <v>0</v>
      </c>
      <c r="F139" s="53">
        <f t="shared" si="32"/>
        <v>0</v>
      </c>
      <c r="G139" s="53">
        <f t="shared" si="31"/>
        <v>0</v>
      </c>
      <c r="H139" s="28"/>
      <c r="I139">
        <f t="shared" si="23"/>
        <v>10</v>
      </c>
      <c r="J139">
        <f t="shared" si="24"/>
        <v>4</v>
      </c>
      <c r="K139">
        <f t="shared" si="25"/>
        <v>2024</v>
      </c>
      <c r="L139">
        <f t="shared" si="18"/>
        <v>366</v>
      </c>
      <c r="M139">
        <f t="shared" si="20"/>
        <v>30</v>
      </c>
      <c r="N139">
        <f t="shared" si="26"/>
        <v>21</v>
      </c>
      <c r="O139">
        <f t="shared" si="27"/>
        <v>10</v>
      </c>
      <c r="P139" s="16">
        <f t="shared" si="28"/>
        <v>0</v>
      </c>
      <c r="Q139">
        <f t="shared" si="35"/>
        <v>-41</v>
      </c>
      <c r="R139" s="8">
        <f t="shared" si="34"/>
        <v>0</v>
      </c>
      <c r="S139" s="8">
        <f t="shared" si="33"/>
        <v>0</v>
      </c>
    </row>
    <row r="140" spans="1:19" ht="13.5" thickBot="1" x14ac:dyDescent="0.25">
      <c r="A140" s="3">
        <f t="shared" si="19"/>
        <v>128</v>
      </c>
      <c r="B140" s="7">
        <f t="shared" si="22"/>
        <v>45422</v>
      </c>
      <c r="C140" s="27">
        <v>10</v>
      </c>
      <c r="D140" s="53">
        <f t="shared" si="29"/>
        <v>0</v>
      </c>
      <c r="E140" s="53">
        <f t="shared" si="30"/>
        <v>0</v>
      </c>
      <c r="F140" s="53">
        <f t="shared" si="32"/>
        <v>0</v>
      </c>
      <c r="G140" s="53">
        <f t="shared" si="31"/>
        <v>0</v>
      </c>
      <c r="H140" s="28"/>
      <c r="I140">
        <f t="shared" si="23"/>
        <v>10</v>
      </c>
      <c r="J140">
        <f t="shared" si="24"/>
        <v>5</v>
      </c>
      <c r="K140">
        <f t="shared" si="25"/>
        <v>2024</v>
      </c>
      <c r="L140">
        <f t="shared" ref="L140:L203" si="36">IF(OR(K140=2008,K140=2012,K140=2016,K140=2020,K140=2024,K140=2028),366,365)</f>
        <v>366</v>
      </c>
      <c r="M140">
        <f t="shared" si="20"/>
        <v>31</v>
      </c>
      <c r="N140">
        <f t="shared" si="26"/>
        <v>20</v>
      </c>
      <c r="O140">
        <f t="shared" si="27"/>
        <v>10</v>
      </c>
      <c r="P140" s="16">
        <f t="shared" si="28"/>
        <v>0</v>
      </c>
      <c r="Q140">
        <f t="shared" si="35"/>
        <v>-42</v>
      </c>
      <c r="R140" s="8">
        <f t="shared" si="34"/>
        <v>0</v>
      </c>
      <c r="S140" s="8">
        <f t="shared" si="33"/>
        <v>0</v>
      </c>
    </row>
    <row r="141" spans="1:19" ht="13.5" thickBot="1" x14ac:dyDescent="0.25">
      <c r="A141" s="3">
        <f t="shared" ref="A141:A204" si="37">A140+1</f>
        <v>129</v>
      </c>
      <c r="B141" s="7">
        <f t="shared" si="22"/>
        <v>45453</v>
      </c>
      <c r="C141" s="27">
        <v>10</v>
      </c>
      <c r="D141" s="53">
        <f t="shared" si="29"/>
        <v>0</v>
      </c>
      <c r="E141" s="53">
        <f t="shared" si="30"/>
        <v>0</v>
      </c>
      <c r="F141" s="53">
        <f t="shared" si="32"/>
        <v>0</v>
      </c>
      <c r="G141" s="53">
        <f t="shared" si="31"/>
        <v>0</v>
      </c>
      <c r="H141" s="28"/>
      <c r="I141">
        <f t="shared" si="23"/>
        <v>10</v>
      </c>
      <c r="J141">
        <f t="shared" si="24"/>
        <v>6</v>
      </c>
      <c r="K141">
        <f t="shared" si="25"/>
        <v>2024</v>
      </c>
      <c r="L141">
        <f t="shared" si="36"/>
        <v>366</v>
      </c>
      <c r="M141">
        <f t="shared" ref="M141:M204" si="38">IF(OR(J141=1,J141=3,J141=5,J141=7,J141=8,J141=10,J141=12),31,IF(OR(J141=4,J141=6,J141=9,J141=11),30,IF(L141=365,28,29)))</f>
        <v>30</v>
      </c>
      <c r="N141">
        <f t="shared" si="26"/>
        <v>21</v>
      </c>
      <c r="O141">
        <f t="shared" si="27"/>
        <v>10</v>
      </c>
      <c r="P141" s="16">
        <f t="shared" si="28"/>
        <v>0</v>
      </c>
      <c r="Q141">
        <f t="shared" ref="Q141:Q172" si="39">Q140-1</f>
        <v>-43</v>
      </c>
      <c r="R141" s="8">
        <f t="shared" si="34"/>
        <v>0</v>
      </c>
      <c r="S141" s="8">
        <f t="shared" si="33"/>
        <v>0</v>
      </c>
    </row>
    <row r="142" spans="1:19" ht="13.5" thickBot="1" x14ac:dyDescent="0.25">
      <c r="A142" s="3">
        <f t="shared" si="37"/>
        <v>130</v>
      </c>
      <c r="B142" s="7">
        <f t="shared" ref="B142:B205" si="40">DATE(K142,J142,I142)</f>
        <v>45483</v>
      </c>
      <c r="C142" s="27">
        <v>10</v>
      </c>
      <c r="D142" s="53">
        <f t="shared" si="29"/>
        <v>0</v>
      </c>
      <c r="E142" s="53">
        <f t="shared" si="30"/>
        <v>0</v>
      </c>
      <c r="F142" s="53">
        <f t="shared" si="32"/>
        <v>0</v>
      </c>
      <c r="G142" s="53">
        <f t="shared" si="31"/>
        <v>0</v>
      </c>
      <c r="H142" s="28"/>
      <c r="I142">
        <f t="shared" ref="I142:I205" si="41">I141</f>
        <v>10</v>
      </c>
      <c r="J142">
        <f t="shared" ref="J142:J205" si="42">IF(J141=12,1,J141+1)</f>
        <v>7</v>
      </c>
      <c r="K142">
        <f t="shared" ref="K142:K205" si="43">IF(J141=12,K141+1,K141)</f>
        <v>2024</v>
      </c>
      <c r="L142">
        <f t="shared" si="36"/>
        <v>366</v>
      </c>
      <c r="M142">
        <f t="shared" si="38"/>
        <v>31</v>
      </c>
      <c r="N142">
        <f t="shared" ref="N142:N205" si="44">M141-I141</f>
        <v>20</v>
      </c>
      <c r="O142">
        <f t="shared" ref="O142:O205" si="45">M141-N142</f>
        <v>10</v>
      </c>
      <c r="P142" s="16">
        <f t="shared" ref="P142:P205" si="46">C142-O142</f>
        <v>0</v>
      </c>
      <c r="Q142">
        <f t="shared" si="39"/>
        <v>-44</v>
      </c>
      <c r="R142" s="8">
        <f t="shared" si="34"/>
        <v>0</v>
      </c>
      <c r="S142" s="8">
        <f t="shared" si="33"/>
        <v>0</v>
      </c>
    </row>
    <row r="143" spans="1:19" ht="13.5" thickBot="1" x14ac:dyDescent="0.25">
      <c r="A143" s="3">
        <f t="shared" si="37"/>
        <v>131</v>
      </c>
      <c r="B143" s="7">
        <f t="shared" si="40"/>
        <v>45514</v>
      </c>
      <c r="C143" s="27">
        <v>10</v>
      </c>
      <c r="D143" s="53">
        <f t="shared" ref="D143:D206" si="47">ROUND(G142*($D$2/L142)*(N143-P142)+G142*($D$2/L143)*O143+G141*($D$2/L142)*P142,2)</f>
        <v>0</v>
      </c>
      <c r="E143" s="53">
        <f t="shared" si="30"/>
        <v>0</v>
      </c>
      <c r="F143" s="53">
        <f t="shared" si="32"/>
        <v>0</v>
      </c>
      <c r="G143" s="53">
        <f t="shared" si="31"/>
        <v>0</v>
      </c>
      <c r="H143" s="28"/>
      <c r="I143">
        <f t="shared" si="41"/>
        <v>10</v>
      </c>
      <c r="J143">
        <f t="shared" si="42"/>
        <v>8</v>
      </c>
      <c r="K143">
        <f t="shared" si="43"/>
        <v>2024</v>
      </c>
      <c r="L143">
        <f t="shared" si="36"/>
        <v>366</v>
      </c>
      <c r="M143">
        <f t="shared" si="38"/>
        <v>31</v>
      </c>
      <c r="N143">
        <f t="shared" si="44"/>
        <v>21</v>
      </c>
      <c r="O143">
        <f t="shared" si="45"/>
        <v>10</v>
      </c>
      <c r="P143" s="16">
        <f t="shared" si="46"/>
        <v>0</v>
      </c>
      <c r="Q143">
        <f t="shared" si="39"/>
        <v>-45</v>
      </c>
      <c r="R143" s="8">
        <f t="shared" si="34"/>
        <v>0</v>
      </c>
      <c r="S143" s="8">
        <f t="shared" si="33"/>
        <v>0</v>
      </c>
    </row>
    <row r="144" spans="1:19" ht="13.5" thickBot="1" x14ac:dyDescent="0.25">
      <c r="A144" s="3">
        <f t="shared" si="37"/>
        <v>132</v>
      </c>
      <c r="B144" s="7">
        <f t="shared" si="40"/>
        <v>45545</v>
      </c>
      <c r="C144" s="27">
        <v>10</v>
      </c>
      <c r="D144" s="53">
        <f t="shared" si="47"/>
        <v>0</v>
      </c>
      <c r="E144" s="53">
        <f t="shared" ref="E144:E207" si="48">IF(G143&gt;F143,S144-D144,G143)</f>
        <v>0</v>
      </c>
      <c r="F144" s="53">
        <f t="shared" si="32"/>
        <v>0</v>
      </c>
      <c r="G144" s="53">
        <f t="shared" ref="G144:G207" si="49">IF(E144&lt;G143,G143-E144-H144,0)</f>
        <v>0</v>
      </c>
      <c r="H144" s="28"/>
      <c r="I144">
        <f t="shared" si="41"/>
        <v>10</v>
      </c>
      <c r="J144">
        <f t="shared" si="42"/>
        <v>9</v>
      </c>
      <c r="K144">
        <f t="shared" si="43"/>
        <v>2024</v>
      </c>
      <c r="L144">
        <f t="shared" si="36"/>
        <v>366</v>
      </c>
      <c r="M144">
        <f t="shared" si="38"/>
        <v>30</v>
      </c>
      <c r="N144">
        <f t="shared" si="44"/>
        <v>21</v>
      </c>
      <c r="O144">
        <f t="shared" si="45"/>
        <v>10</v>
      </c>
      <c r="P144" s="16">
        <f t="shared" si="46"/>
        <v>0</v>
      </c>
      <c r="Q144">
        <f t="shared" si="39"/>
        <v>-46</v>
      </c>
      <c r="R144" s="8">
        <f t="shared" si="34"/>
        <v>0</v>
      </c>
      <c r="S144" s="8">
        <f t="shared" si="33"/>
        <v>0</v>
      </c>
    </row>
    <row r="145" spans="1:19" ht="13.5" thickBot="1" x14ac:dyDescent="0.25">
      <c r="A145" s="3">
        <f t="shared" si="37"/>
        <v>133</v>
      </c>
      <c r="B145" s="7">
        <f t="shared" si="40"/>
        <v>45575</v>
      </c>
      <c r="C145" s="27">
        <v>10</v>
      </c>
      <c r="D145" s="53">
        <f t="shared" si="47"/>
        <v>0</v>
      </c>
      <c r="E145" s="53">
        <f t="shared" si="48"/>
        <v>0</v>
      </c>
      <c r="F145" s="53">
        <f t="shared" ref="F145:F208" si="50">IF(AND(H144&lt;&gt;0,$K$9=1),S145,IF(G144&gt;F144,F144,D145+E145))</f>
        <v>0</v>
      </c>
      <c r="G145" s="53">
        <f t="shared" si="49"/>
        <v>0</v>
      </c>
      <c r="H145" s="28"/>
      <c r="I145">
        <f t="shared" si="41"/>
        <v>10</v>
      </c>
      <c r="J145">
        <f t="shared" si="42"/>
        <v>10</v>
      </c>
      <c r="K145">
        <f t="shared" si="43"/>
        <v>2024</v>
      </c>
      <c r="L145">
        <f t="shared" si="36"/>
        <v>366</v>
      </c>
      <c r="M145">
        <f t="shared" si="38"/>
        <v>31</v>
      </c>
      <c r="N145">
        <f t="shared" si="44"/>
        <v>20</v>
      </c>
      <c r="O145">
        <f t="shared" si="45"/>
        <v>10</v>
      </c>
      <c r="P145" s="16">
        <f t="shared" si="46"/>
        <v>0</v>
      </c>
      <c r="Q145">
        <f t="shared" si="39"/>
        <v>-47</v>
      </c>
      <c r="R145" s="8">
        <f t="shared" si="34"/>
        <v>0</v>
      </c>
      <c r="S145" s="8">
        <f t="shared" ref="S145:S208" si="51">IF(AND(H144&lt;&gt;0,$K$9=1),R145,IF(Q145=0,0,S144))</f>
        <v>0</v>
      </c>
    </row>
    <row r="146" spans="1:19" ht="13.5" thickBot="1" x14ac:dyDescent="0.25">
      <c r="A146" s="3">
        <f t="shared" si="37"/>
        <v>134</v>
      </c>
      <c r="B146" s="7">
        <f t="shared" si="40"/>
        <v>45606</v>
      </c>
      <c r="C146" s="27">
        <v>10</v>
      </c>
      <c r="D146" s="53">
        <f t="shared" si="47"/>
        <v>0</v>
      </c>
      <c r="E146" s="53">
        <f t="shared" si="48"/>
        <v>0</v>
      </c>
      <c r="F146" s="53">
        <f t="shared" si="50"/>
        <v>0</v>
      </c>
      <c r="G146" s="53">
        <f t="shared" si="49"/>
        <v>0</v>
      </c>
      <c r="H146" s="28"/>
      <c r="I146">
        <f t="shared" si="41"/>
        <v>10</v>
      </c>
      <c r="J146">
        <f t="shared" si="42"/>
        <v>11</v>
      </c>
      <c r="K146">
        <f t="shared" si="43"/>
        <v>2024</v>
      </c>
      <c r="L146">
        <f t="shared" si="36"/>
        <v>366</v>
      </c>
      <c r="M146">
        <f t="shared" si="38"/>
        <v>30</v>
      </c>
      <c r="N146">
        <f t="shared" si="44"/>
        <v>21</v>
      </c>
      <c r="O146">
        <f t="shared" si="45"/>
        <v>10</v>
      </c>
      <c r="P146" s="16">
        <f t="shared" si="46"/>
        <v>0</v>
      </c>
      <c r="Q146">
        <f t="shared" si="39"/>
        <v>-48</v>
      </c>
      <c r="R146" s="8">
        <f t="shared" ref="R146:R209" si="52">IF(Q146=0,0,ROUND(G145*(($D$2/12)/(1-POWER(1+$D$2/12,-(Q146)))),2))</f>
        <v>0</v>
      </c>
      <c r="S146" s="8">
        <f t="shared" si="51"/>
        <v>0</v>
      </c>
    </row>
    <row r="147" spans="1:19" ht="13.5" thickBot="1" x14ac:dyDescent="0.25">
      <c r="A147" s="3">
        <f t="shared" si="37"/>
        <v>135</v>
      </c>
      <c r="B147" s="7">
        <f t="shared" si="40"/>
        <v>45636</v>
      </c>
      <c r="C147" s="27">
        <v>10</v>
      </c>
      <c r="D147" s="53">
        <f t="shared" si="47"/>
        <v>0</v>
      </c>
      <c r="E147" s="53">
        <f t="shared" si="48"/>
        <v>0</v>
      </c>
      <c r="F147" s="53">
        <f t="shared" si="50"/>
        <v>0</v>
      </c>
      <c r="G147" s="53">
        <f t="shared" si="49"/>
        <v>0</v>
      </c>
      <c r="H147" s="28"/>
      <c r="I147">
        <f t="shared" si="41"/>
        <v>10</v>
      </c>
      <c r="J147">
        <f t="shared" si="42"/>
        <v>12</v>
      </c>
      <c r="K147">
        <f t="shared" si="43"/>
        <v>2024</v>
      </c>
      <c r="L147">
        <f t="shared" si="36"/>
        <v>366</v>
      </c>
      <c r="M147">
        <f t="shared" si="38"/>
        <v>31</v>
      </c>
      <c r="N147">
        <f t="shared" si="44"/>
        <v>20</v>
      </c>
      <c r="O147">
        <f t="shared" si="45"/>
        <v>10</v>
      </c>
      <c r="P147" s="16">
        <f t="shared" si="46"/>
        <v>0</v>
      </c>
      <c r="Q147">
        <f t="shared" si="39"/>
        <v>-49</v>
      </c>
      <c r="R147" s="8">
        <f t="shared" si="52"/>
        <v>0</v>
      </c>
      <c r="S147" s="8">
        <f t="shared" si="51"/>
        <v>0</v>
      </c>
    </row>
    <row r="148" spans="1:19" ht="13.5" thickBot="1" x14ac:dyDescent="0.25">
      <c r="A148" s="3">
        <f t="shared" si="37"/>
        <v>136</v>
      </c>
      <c r="B148" s="7">
        <f t="shared" si="40"/>
        <v>45667</v>
      </c>
      <c r="C148" s="27">
        <v>10</v>
      </c>
      <c r="D148" s="53">
        <f t="shared" si="47"/>
        <v>0</v>
      </c>
      <c r="E148" s="53">
        <f t="shared" si="48"/>
        <v>0</v>
      </c>
      <c r="F148" s="53">
        <f t="shared" si="50"/>
        <v>0</v>
      </c>
      <c r="G148" s="53">
        <f t="shared" si="49"/>
        <v>0</v>
      </c>
      <c r="H148" s="28"/>
      <c r="I148">
        <f t="shared" si="41"/>
        <v>10</v>
      </c>
      <c r="J148">
        <f t="shared" si="42"/>
        <v>1</v>
      </c>
      <c r="K148">
        <f t="shared" si="43"/>
        <v>2025</v>
      </c>
      <c r="L148">
        <f t="shared" si="36"/>
        <v>365</v>
      </c>
      <c r="M148">
        <f t="shared" si="38"/>
        <v>31</v>
      </c>
      <c r="N148">
        <f t="shared" si="44"/>
        <v>21</v>
      </c>
      <c r="O148">
        <f t="shared" si="45"/>
        <v>10</v>
      </c>
      <c r="P148" s="16">
        <f t="shared" si="46"/>
        <v>0</v>
      </c>
      <c r="Q148">
        <f t="shared" si="39"/>
        <v>-50</v>
      </c>
      <c r="R148" s="8">
        <f t="shared" si="52"/>
        <v>0</v>
      </c>
      <c r="S148" s="8">
        <f t="shared" si="51"/>
        <v>0</v>
      </c>
    </row>
    <row r="149" spans="1:19" ht="13.5" thickBot="1" x14ac:dyDescent="0.25">
      <c r="A149" s="3">
        <f t="shared" si="37"/>
        <v>137</v>
      </c>
      <c r="B149" s="7">
        <f t="shared" si="40"/>
        <v>45698</v>
      </c>
      <c r="C149" s="27">
        <v>10</v>
      </c>
      <c r="D149" s="53">
        <f t="shared" si="47"/>
        <v>0</v>
      </c>
      <c r="E149" s="53">
        <f t="shared" si="48"/>
        <v>0</v>
      </c>
      <c r="F149" s="53">
        <f t="shared" si="50"/>
        <v>0</v>
      </c>
      <c r="G149" s="53">
        <f t="shared" si="49"/>
        <v>0</v>
      </c>
      <c r="H149" s="28"/>
      <c r="I149">
        <f t="shared" si="41"/>
        <v>10</v>
      </c>
      <c r="J149">
        <f t="shared" si="42"/>
        <v>2</v>
      </c>
      <c r="K149">
        <f t="shared" si="43"/>
        <v>2025</v>
      </c>
      <c r="L149">
        <f t="shared" si="36"/>
        <v>365</v>
      </c>
      <c r="M149">
        <f t="shared" si="38"/>
        <v>28</v>
      </c>
      <c r="N149">
        <f t="shared" si="44"/>
        <v>21</v>
      </c>
      <c r="O149">
        <f t="shared" si="45"/>
        <v>10</v>
      </c>
      <c r="P149" s="16">
        <f t="shared" si="46"/>
        <v>0</v>
      </c>
      <c r="Q149">
        <f t="shared" si="39"/>
        <v>-51</v>
      </c>
      <c r="R149" s="8">
        <f t="shared" si="52"/>
        <v>0</v>
      </c>
      <c r="S149" s="8">
        <f t="shared" si="51"/>
        <v>0</v>
      </c>
    </row>
    <row r="150" spans="1:19" ht="13.5" thickBot="1" x14ac:dyDescent="0.25">
      <c r="A150" s="3">
        <f t="shared" si="37"/>
        <v>138</v>
      </c>
      <c r="B150" s="7">
        <f t="shared" si="40"/>
        <v>45726</v>
      </c>
      <c r="C150" s="27">
        <v>10</v>
      </c>
      <c r="D150" s="53">
        <f t="shared" si="47"/>
        <v>0</v>
      </c>
      <c r="E150" s="53">
        <f t="shared" si="48"/>
        <v>0</v>
      </c>
      <c r="F150" s="53">
        <f t="shared" si="50"/>
        <v>0</v>
      </c>
      <c r="G150" s="53">
        <f t="shared" si="49"/>
        <v>0</v>
      </c>
      <c r="H150" s="28"/>
      <c r="I150">
        <f t="shared" si="41"/>
        <v>10</v>
      </c>
      <c r="J150">
        <f t="shared" si="42"/>
        <v>3</v>
      </c>
      <c r="K150">
        <f t="shared" si="43"/>
        <v>2025</v>
      </c>
      <c r="L150">
        <f t="shared" si="36"/>
        <v>365</v>
      </c>
      <c r="M150">
        <f t="shared" si="38"/>
        <v>31</v>
      </c>
      <c r="N150">
        <f t="shared" si="44"/>
        <v>18</v>
      </c>
      <c r="O150">
        <f t="shared" si="45"/>
        <v>10</v>
      </c>
      <c r="P150" s="16">
        <f t="shared" si="46"/>
        <v>0</v>
      </c>
      <c r="Q150">
        <f t="shared" si="39"/>
        <v>-52</v>
      </c>
      <c r="R150" s="8">
        <f t="shared" si="52"/>
        <v>0</v>
      </c>
      <c r="S150" s="8">
        <f t="shared" si="51"/>
        <v>0</v>
      </c>
    </row>
    <row r="151" spans="1:19" ht="13.5" thickBot="1" x14ac:dyDescent="0.25">
      <c r="A151" s="3">
        <f t="shared" si="37"/>
        <v>139</v>
      </c>
      <c r="B151" s="7">
        <f t="shared" si="40"/>
        <v>45757</v>
      </c>
      <c r="C151" s="27">
        <v>10</v>
      </c>
      <c r="D151" s="53">
        <f t="shared" si="47"/>
        <v>0</v>
      </c>
      <c r="E151" s="53">
        <f t="shared" si="48"/>
        <v>0</v>
      </c>
      <c r="F151" s="53">
        <f t="shared" si="50"/>
        <v>0</v>
      </c>
      <c r="G151" s="53">
        <f t="shared" si="49"/>
        <v>0</v>
      </c>
      <c r="H151" s="28"/>
      <c r="I151">
        <f t="shared" si="41"/>
        <v>10</v>
      </c>
      <c r="J151">
        <f t="shared" si="42"/>
        <v>4</v>
      </c>
      <c r="K151">
        <f t="shared" si="43"/>
        <v>2025</v>
      </c>
      <c r="L151">
        <f t="shared" si="36"/>
        <v>365</v>
      </c>
      <c r="M151">
        <f t="shared" si="38"/>
        <v>30</v>
      </c>
      <c r="N151">
        <f t="shared" si="44"/>
        <v>21</v>
      </c>
      <c r="O151">
        <f t="shared" si="45"/>
        <v>10</v>
      </c>
      <c r="P151" s="16">
        <f t="shared" si="46"/>
        <v>0</v>
      </c>
      <c r="Q151">
        <f t="shared" si="39"/>
        <v>-53</v>
      </c>
      <c r="R151" s="8">
        <f t="shared" si="52"/>
        <v>0</v>
      </c>
      <c r="S151" s="8">
        <f t="shared" si="51"/>
        <v>0</v>
      </c>
    </row>
    <row r="152" spans="1:19" ht="13.5" thickBot="1" x14ac:dyDescent="0.25">
      <c r="A152" s="3">
        <f t="shared" si="37"/>
        <v>140</v>
      </c>
      <c r="B152" s="7">
        <f t="shared" si="40"/>
        <v>45787</v>
      </c>
      <c r="C152" s="27">
        <v>10</v>
      </c>
      <c r="D152" s="53">
        <f t="shared" si="47"/>
        <v>0</v>
      </c>
      <c r="E152" s="53">
        <f t="shared" si="48"/>
        <v>0</v>
      </c>
      <c r="F152" s="53">
        <f t="shared" si="50"/>
        <v>0</v>
      </c>
      <c r="G152" s="53">
        <f t="shared" si="49"/>
        <v>0</v>
      </c>
      <c r="H152" s="28"/>
      <c r="I152">
        <f t="shared" si="41"/>
        <v>10</v>
      </c>
      <c r="J152">
        <f t="shared" si="42"/>
        <v>5</v>
      </c>
      <c r="K152">
        <f t="shared" si="43"/>
        <v>2025</v>
      </c>
      <c r="L152">
        <f t="shared" si="36"/>
        <v>365</v>
      </c>
      <c r="M152">
        <f t="shared" si="38"/>
        <v>31</v>
      </c>
      <c r="N152">
        <f t="shared" si="44"/>
        <v>20</v>
      </c>
      <c r="O152">
        <f t="shared" si="45"/>
        <v>10</v>
      </c>
      <c r="P152" s="16">
        <f t="shared" si="46"/>
        <v>0</v>
      </c>
      <c r="Q152">
        <f t="shared" si="39"/>
        <v>-54</v>
      </c>
      <c r="R152" s="8">
        <f t="shared" si="52"/>
        <v>0</v>
      </c>
      <c r="S152" s="8">
        <f t="shared" si="51"/>
        <v>0</v>
      </c>
    </row>
    <row r="153" spans="1:19" ht="13.5" thickBot="1" x14ac:dyDescent="0.25">
      <c r="A153" s="3">
        <f t="shared" si="37"/>
        <v>141</v>
      </c>
      <c r="B153" s="7">
        <f t="shared" si="40"/>
        <v>45818</v>
      </c>
      <c r="C153" s="27">
        <v>10</v>
      </c>
      <c r="D153" s="53">
        <f t="shared" si="47"/>
        <v>0</v>
      </c>
      <c r="E153" s="53">
        <f t="shared" si="48"/>
        <v>0</v>
      </c>
      <c r="F153" s="53">
        <f t="shared" si="50"/>
        <v>0</v>
      </c>
      <c r="G153" s="53">
        <f t="shared" si="49"/>
        <v>0</v>
      </c>
      <c r="H153" s="28"/>
      <c r="I153">
        <f t="shared" si="41"/>
        <v>10</v>
      </c>
      <c r="J153">
        <f t="shared" si="42"/>
        <v>6</v>
      </c>
      <c r="K153">
        <f t="shared" si="43"/>
        <v>2025</v>
      </c>
      <c r="L153">
        <f t="shared" si="36"/>
        <v>365</v>
      </c>
      <c r="M153">
        <f t="shared" si="38"/>
        <v>30</v>
      </c>
      <c r="N153">
        <f t="shared" si="44"/>
        <v>21</v>
      </c>
      <c r="O153">
        <f t="shared" si="45"/>
        <v>10</v>
      </c>
      <c r="P153" s="16">
        <f t="shared" si="46"/>
        <v>0</v>
      </c>
      <c r="Q153">
        <f t="shared" si="39"/>
        <v>-55</v>
      </c>
      <c r="R153" s="8">
        <f t="shared" si="52"/>
        <v>0</v>
      </c>
      <c r="S153" s="8">
        <f t="shared" si="51"/>
        <v>0</v>
      </c>
    </row>
    <row r="154" spans="1:19" ht="13.5" thickBot="1" x14ac:dyDescent="0.25">
      <c r="A154" s="3">
        <f t="shared" si="37"/>
        <v>142</v>
      </c>
      <c r="B154" s="7">
        <f t="shared" si="40"/>
        <v>45848</v>
      </c>
      <c r="C154" s="27">
        <v>10</v>
      </c>
      <c r="D154" s="53">
        <f t="shared" si="47"/>
        <v>0</v>
      </c>
      <c r="E154" s="53">
        <f t="shared" si="48"/>
        <v>0</v>
      </c>
      <c r="F154" s="53">
        <f t="shared" si="50"/>
        <v>0</v>
      </c>
      <c r="G154" s="53">
        <f t="shared" si="49"/>
        <v>0</v>
      </c>
      <c r="H154" s="28"/>
      <c r="I154">
        <f t="shared" si="41"/>
        <v>10</v>
      </c>
      <c r="J154">
        <f t="shared" si="42"/>
        <v>7</v>
      </c>
      <c r="K154">
        <f t="shared" si="43"/>
        <v>2025</v>
      </c>
      <c r="L154">
        <f t="shared" si="36"/>
        <v>365</v>
      </c>
      <c r="M154">
        <f t="shared" si="38"/>
        <v>31</v>
      </c>
      <c r="N154">
        <f t="shared" si="44"/>
        <v>20</v>
      </c>
      <c r="O154">
        <f t="shared" si="45"/>
        <v>10</v>
      </c>
      <c r="P154" s="16">
        <f t="shared" si="46"/>
        <v>0</v>
      </c>
      <c r="Q154">
        <f t="shared" si="39"/>
        <v>-56</v>
      </c>
      <c r="R154" s="8">
        <f t="shared" si="52"/>
        <v>0</v>
      </c>
      <c r="S154" s="8">
        <f t="shared" si="51"/>
        <v>0</v>
      </c>
    </row>
    <row r="155" spans="1:19" ht="13.5" thickBot="1" x14ac:dyDescent="0.25">
      <c r="A155" s="3">
        <f t="shared" si="37"/>
        <v>143</v>
      </c>
      <c r="B155" s="7">
        <f t="shared" si="40"/>
        <v>45879</v>
      </c>
      <c r="C155" s="27">
        <v>10</v>
      </c>
      <c r="D155" s="53">
        <f t="shared" si="47"/>
        <v>0</v>
      </c>
      <c r="E155" s="53">
        <f t="shared" si="48"/>
        <v>0</v>
      </c>
      <c r="F155" s="53">
        <f t="shared" si="50"/>
        <v>0</v>
      </c>
      <c r="G155" s="53">
        <f t="shared" si="49"/>
        <v>0</v>
      </c>
      <c r="H155" s="28"/>
      <c r="I155">
        <f t="shared" si="41"/>
        <v>10</v>
      </c>
      <c r="J155">
        <f t="shared" si="42"/>
        <v>8</v>
      </c>
      <c r="K155">
        <f t="shared" si="43"/>
        <v>2025</v>
      </c>
      <c r="L155">
        <f t="shared" si="36"/>
        <v>365</v>
      </c>
      <c r="M155">
        <f t="shared" si="38"/>
        <v>31</v>
      </c>
      <c r="N155">
        <f t="shared" si="44"/>
        <v>21</v>
      </c>
      <c r="O155">
        <f t="shared" si="45"/>
        <v>10</v>
      </c>
      <c r="P155" s="16">
        <f t="shared" si="46"/>
        <v>0</v>
      </c>
      <c r="Q155">
        <f t="shared" si="39"/>
        <v>-57</v>
      </c>
      <c r="R155" s="8">
        <f t="shared" si="52"/>
        <v>0</v>
      </c>
      <c r="S155" s="8">
        <f t="shared" si="51"/>
        <v>0</v>
      </c>
    </row>
    <row r="156" spans="1:19" ht="13.5" thickBot="1" x14ac:dyDescent="0.25">
      <c r="A156" s="3">
        <f t="shared" si="37"/>
        <v>144</v>
      </c>
      <c r="B156" s="7">
        <f t="shared" si="40"/>
        <v>45910</v>
      </c>
      <c r="C156" s="27">
        <v>10</v>
      </c>
      <c r="D156" s="53">
        <f t="shared" si="47"/>
        <v>0</v>
      </c>
      <c r="E156" s="53">
        <f t="shared" si="48"/>
        <v>0</v>
      </c>
      <c r="F156" s="53">
        <f t="shared" si="50"/>
        <v>0</v>
      </c>
      <c r="G156" s="53">
        <f t="shared" si="49"/>
        <v>0</v>
      </c>
      <c r="H156" s="28"/>
      <c r="I156">
        <f t="shared" si="41"/>
        <v>10</v>
      </c>
      <c r="J156">
        <f t="shared" si="42"/>
        <v>9</v>
      </c>
      <c r="K156">
        <f t="shared" si="43"/>
        <v>2025</v>
      </c>
      <c r="L156">
        <f t="shared" si="36"/>
        <v>365</v>
      </c>
      <c r="M156">
        <f t="shared" si="38"/>
        <v>30</v>
      </c>
      <c r="N156">
        <f t="shared" si="44"/>
        <v>21</v>
      </c>
      <c r="O156">
        <f t="shared" si="45"/>
        <v>10</v>
      </c>
      <c r="P156" s="16">
        <f t="shared" si="46"/>
        <v>0</v>
      </c>
      <c r="Q156">
        <f t="shared" si="39"/>
        <v>-58</v>
      </c>
      <c r="R156" s="8">
        <f t="shared" si="52"/>
        <v>0</v>
      </c>
      <c r="S156" s="8">
        <f t="shared" si="51"/>
        <v>0</v>
      </c>
    </row>
    <row r="157" spans="1:19" ht="13.5" thickBot="1" x14ac:dyDescent="0.25">
      <c r="A157" s="3">
        <f t="shared" si="37"/>
        <v>145</v>
      </c>
      <c r="B157" s="7">
        <f t="shared" si="40"/>
        <v>45940</v>
      </c>
      <c r="C157" s="27">
        <v>10</v>
      </c>
      <c r="D157" s="53">
        <f t="shared" si="47"/>
        <v>0</v>
      </c>
      <c r="E157" s="53">
        <f t="shared" si="48"/>
        <v>0</v>
      </c>
      <c r="F157" s="53">
        <f t="shared" si="50"/>
        <v>0</v>
      </c>
      <c r="G157" s="53">
        <f t="shared" si="49"/>
        <v>0</v>
      </c>
      <c r="H157" s="28"/>
      <c r="I157">
        <f t="shared" si="41"/>
        <v>10</v>
      </c>
      <c r="J157">
        <f t="shared" si="42"/>
        <v>10</v>
      </c>
      <c r="K157">
        <f t="shared" si="43"/>
        <v>2025</v>
      </c>
      <c r="L157">
        <f t="shared" si="36"/>
        <v>365</v>
      </c>
      <c r="M157">
        <f t="shared" si="38"/>
        <v>31</v>
      </c>
      <c r="N157">
        <f t="shared" si="44"/>
        <v>20</v>
      </c>
      <c r="O157">
        <f t="shared" si="45"/>
        <v>10</v>
      </c>
      <c r="P157" s="16">
        <f t="shared" si="46"/>
        <v>0</v>
      </c>
      <c r="Q157">
        <f t="shared" si="39"/>
        <v>-59</v>
      </c>
      <c r="R157" s="8">
        <f t="shared" si="52"/>
        <v>0</v>
      </c>
      <c r="S157" s="8">
        <f t="shared" si="51"/>
        <v>0</v>
      </c>
    </row>
    <row r="158" spans="1:19" ht="13.5" thickBot="1" x14ac:dyDescent="0.25">
      <c r="A158" s="3">
        <f t="shared" si="37"/>
        <v>146</v>
      </c>
      <c r="B158" s="7">
        <f t="shared" si="40"/>
        <v>45971</v>
      </c>
      <c r="C158" s="27">
        <v>10</v>
      </c>
      <c r="D158" s="53">
        <f t="shared" si="47"/>
        <v>0</v>
      </c>
      <c r="E158" s="53">
        <f t="shared" si="48"/>
        <v>0</v>
      </c>
      <c r="F158" s="53">
        <f t="shared" si="50"/>
        <v>0</v>
      </c>
      <c r="G158" s="53">
        <f t="shared" si="49"/>
        <v>0</v>
      </c>
      <c r="H158" s="28"/>
      <c r="I158">
        <f t="shared" si="41"/>
        <v>10</v>
      </c>
      <c r="J158">
        <f t="shared" si="42"/>
        <v>11</v>
      </c>
      <c r="K158">
        <f t="shared" si="43"/>
        <v>2025</v>
      </c>
      <c r="L158">
        <f t="shared" si="36"/>
        <v>365</v>
      </c>
      <c r="M158">
        <f t="shared" si="38"/>
        <v>30</v>
      </c>
      <c r="N158">
        <f t="shared" si="44"/>
        <v>21</v>
      </c>
      <c r="O158">
        <f t="shared" si="45"/>
        <v>10</v>
      </c>
      <c r="P158" s="16">
        <f t="shared" si="46"/>
        <v>0</v>
      </c>
      <c r="Q158">
        <f t="shared" si="39"/>
        <v>-60</v>
      </c>
      <c r="R158" s="8">
        <f t="shared" si="52"/>
        <v>0</v>
      </c>
      <c r="S158" s="8">
        <f t="shared" si="51"/>
        <v>0</v>
      </c>
    </row>
    <row r="159" spans="1:19" ht="13.5" thickBot="1" x14ac:dyDescent="0.25">
      <c r="A159" s="3">
        <f t="shared" si="37"/>
        <v>147</v>
      </c>
      <c r="B159" s="7">
        <f t="shared" si="40"/>
        <v>46001</v>
      </c>
      <c r="C159" s="27">
        <v>10</v>
      </c>
      <c r="D159" s="53">
        <f t="shared" si="47"/>
        <v>0</v>
      </c>
      <c r="E159" s="53">
        <f t="shared" si="48"/>
        <v>0</v>
      </c>
      <c r="F159" s="53">
        <f t="shared" si="50"/>
        <v>0</v>
      </c>
      <c r="G159" s="53">
        <f t="shared" si="49"/>
        <v>0</v>
      </c>
      <c r="H159" s="28"/>
      <c r="I159">
        <f t="shared" si="41"/>
        <v>10</v>
      </c>
      <c r="J159">
        <f t="shared" si="42"/>
        <v>12</v>
      </c>
      <c r="K159">
        <f t="shared" si="43"/>
        <v>2025</v>
      </c>
      <c r="L159">
        <f t="shared" si="36"/>
        <v>365</v>
      </c>
      <c r="M159">
        <f t="shared" si="38"/>
        <v>31</v>
      </c>
      <c r="N159">
        <f t="shared" si="44"/>
        <v>20</v>
      </c>
      <c r="O159">
        <f t="shared" si="45"/>
        <v>10</v>
      </c>
      <c r="P159" s="16">
        <f t="shared" si="46"/>
        <v>0</v>
      </c>
      <c r="Q159">
        <f t="shared" si="39"/>
        <v>-61</v>
      </c>
      <c r="R159" s="8">
        <f t="shared" si="52"/>
        <v>0</v>
      </c>
      <c r="S159" s="8">
        <f t="shared" si="51"/>
        <v>0</v>
      </c>
    </row>
    <row r="160" spans="1:19" ht="13.5" thickBot="1" x14ac:dyDescent="0.25">
      <c r="A160" s="3">
        <f t="shared" si="37"/>
        <v>148</v>
      </c>
      <c r="B160" s="7">
        <f t="shared" si="40"/>
        <v>46032</v>
      </c>
      <c r="C160" s="27">
        <v>10</v>
      </c>
      <c r="D160" s="53">
        <f t="shared" si="47"/>
        <v>0</v>
      </c>
      <c r="E160" s="53">
        <f t="shared" si="48"/>
        <v>0</v>
      </c>
      <c r="F160" s="53">
        <f t="shared" si="50"/>
        <v>0</v>
      </c>
      <c r="G160" s="53">
        <f t="shared" si="49"/>
        <v>0</v>
      </c>
      <c r="H160" s="28"/>
      <c r="I160">
        <f t="shared" si="41"/>
        <v>10</v>
      </c>
      <c r="J160">
        <f t="shared" si="42"/>
        <v>1</v>
      </c>
      <c r="K160">
        <f t="shared" si="43"/>
        <v>2026</v>
      </c>
      <c r="L160">
        <f t="shared" si="36"/>
        <v>365</v>
      </c>
      <c r="M160">
        <f t="shared" si="38"/>
        <v>31</v>
      </c>
      <c r="N160">
        <f t="shared" si="44"/>
        <v>21</v>
      </c>
      <c r="O160">
        <f t="shared" si="45"/>
        <v>10</v>
      </c>
      <c r="P160" s="16">
        <f t="shared" si="46"/>
        <v>0</v>
      </c>
      <c r="Q160">
        <f t="shared" si="39"/>
        <v>-62</v>
      </c>
      <c r="R160" s="8">
        <f t="shared" si="52"/>
        <v>0</v>
      </c>
      <c r="S160" s="8">
        <f t="shared" si="51"/>
        <v>0</v>
      </c>
    </row>
    <row r="161" spans="1:19" ht="13.5" thickBot="1" x14ac:dyDescent="0.25">
      <c r="A161" s="3">
        <f t="shared" si="37"/>
        <v>149</v>
      </c>
      <c r="B161" s="7">
        <f t="shared" si="40"/>
        <v>46063</v>
      </c>
      <c r="C161" s="27">
        <v>10</v>
      </c>
      <c r="D161" s="53">
        <f t="shared" si="47"/>
        <v>0</v>
      </c>
      <c r="E161" s="53">
        <f t="shared" si="48"/>
        <v>0</v>
      </c>
      <c r="F161" s="53">
        <f t="shared" si="50"/>
        <v>0</v>
      </c>
      <c r="G161" s="53">
        <f t="shared" si="49"/>
        <v>0</v>
      </c>
      <c r="H161" s="28"/>
      <c r="I161">
        <f t="shared" si="41"/>
        <v>10</v>
      </c>
      <c r="J161">
        <f t="shared" si="42"/>
        <v>2</v>
      </c>
      <c r="K161">
        <f t="shared" si="43"/>
        <v>2026</v>
      </c>
      <c r="L161">
        <f t="shared" si="36"/>
        <v>365</v>
      </c>
      <c r="M161">
        <f t="shared" si="38"/>
        <v>28</v>
      </c>
      <c r="N161">
        <f t="shared" si="44"/>
        <v>21</v>
      </c>
      <c r="O161">
        <f t="shared" si="45"/>
        <v>10</v>
      </c>
      <c r="P161" s="16">
        <f t="shared" si="46"/>
        <v>0</v>
      </c>
      <c r="Q161">
        <f t="shared" si="39"/>
        <v>-63</v>
      </c>
      <c r="R161" s="8">
        <f t="shared" si="52"/>
        <v>0</v>
      </c>
      <c r="S161" s="8">
        <f t="shared" si="51"/>
        <v>0</v>
      </c>
    </row>
    <row r="162" spans="1:19" ht="13.5" thickBot="1" x14ac:dyDescent="0.25">
      <c r="A162" s="3">
        <f t="shared" si="37"/>
        <v>150</v>
      </c>
      <c r="B162" s="7">
        <f t="shared" si="40"/>
        <v>46091</v>
      </c>
      <c r="C162" s="27">
        <v>10</v>
      </c>
      <c r="D162" s="53">
        <f t="shared" si="47"/>
        <v>0</v>
      </c>
      <c r="E162" s="53">
        <f t="shared" si="48"/>
        <v>0</v>
      </c>
      <c r="F162" s="53">
        <f t="shared" si="50"/>
        <v>0</v>
      </c>
      <c r="G162" s="53">
        <f t="shared" si="49"/>
        <v>0</v>
      </c>
      <c r="H162" s="28"/>
      <c r="I162">
        <f t="shared" si="41"/>
        <v>10</v>
      </c>
      <c r="J162">
        <f t="shared" si="42"/>
        <v>3</v>
      </c>
      <c r="K162">
        <f t="shared" si="43"/>
        <v>2026</v>
      </c>
      <c r="L162">
        <f t="shared" si="36"/>
        <v>365</v>
      </c>
      <c r="M162">
        <f t="shared" si="38"/>
        <v>31</v>
      </c>
      <c r="N162">
        <f t="shared" si="44"/>
        <v>18</v>
      </c>
      <c r="O162">
        <f t="shared" si="45"/>
        <v>10</v>
      </c>
      <c r="P162" s="16">
        <f t="shared" si="46"/>
        <v>0</v>
      </c>
      <c r="Q162">
        <f t="shared" si="39"/>
        <v>-64</v>
      </c>
      <c r="R162" s="8">
        <f t="shared" si="52"/>
        <v>0</v>
      </c>
      <c r="S162" s="8">
        <f t="shared" si="51"/>
        <v>0</v>
      </c>
    </row>
    <row r="163" spans="1:19" ht="13.5" thickBot="1" x14ac:dyDescent="0.25">
      <c r="A163" s="3">
        <f t="shared" si="37"/>
        <v>151</v>
      </c>
      <c r="B163" s="7">
        <f t="shared" si="40"/>
        <v>46122</v>
      </c>
      <c r="C163" s="27">
        <v>10</v>
      </c>
      <c r="D163" s="53">
        <f t="shared" si="47"/>
        <v>0</v>
      </c>
      <c r="E163" s="53">
        <f t="shared" si="48"/>
        <v>0</v>
      </c>
      <c r="F163" s="53">
        <f t="shared" si="50"/>
        <v>0</v>
      </c>
      <c r="G163" s="53">
        <f t="shared" si="49"/>
        <v>0</v>
      </c>
      <c r="H163" s="28"/>
      <c r="I163">
        <f t="shared" si="41"/>
        <v>10</v>
      </c>
      <c r="J163">
        <f t="shared" si="42"/>
        <v>4</v>
      </c>
      <c r="K163">
        <f t="shared" si="43"/>
        <v>2026</v>
      </c>
      <c r="L163">
        <f t="shared" si="36"/>
        <v>365</v>
      </c>
      <c r="M163">
        <f t="shared" si="38"/>
        <v>30</v>
      </c>
      <c r="N163">
        <f t="shared" si="44"/>
        <v>21</v>
      </c>
      <c r="O163">
        <f t="shared" si="45"/>
        <v>10</v>
      </c>
      <c r="P163" s="16">
        <f t="shared" si="46"/>
        <v>0</v>
      </c>
      <c r="Q163">
        <f t="shared" si="39"/>
        <v>-65</v>
      </c>
      <c r="R163" s="8">
        <f t="shared" si="52"/>
        <v>0</v>
      </c>
      <c r="S163" s="8">
        <f t="shared" si="51"/>
        <v>0</v>
      </c>
    </row>
    <row r="164" spans="1:19" ht="13.5" thickBot="1" x14ac:dyDescent="0.25">
      <c r="A164" s="3">
        <f t="shared" si="37"/>
        <v>152</v>
      </c>
      <c r="B164" s="7">
        <f t="shared" si="40"/>
        <v>46152</v>
      </c>
      <c r="C164" s="27">
        <v>10</v>
      </c>
      <c r="D164" s="53">
        <f t="shared" si="47"/>
        <v>0</v>
      </c>
      <c r="E164" s="53">
        <f t="shared" si="48"/>
        <v>0</v>
      </c>
      <c r="F164" s="53">
        <f t="shared" si="50"/>
        <v>0</v>
      </c>
      <c r="G164" s="53">
        <f t="shared" si="49"/>
        <v>0</v>
      </c>
      <c r="H164" s="28"/>
      <c r="I164">
        <f t="shared" si="41"/>
        <v>10</v>
      </c>
      <c r="J164">
        <f t="shared" si="42"/>
        <v>5</v>
      </c>
      <c r="K164">
        <f t="shared" si="43"/>
        <v>2026</v>
      </c>
      <c r="L164">
        <f t="shared" si="36"/>
        <v>365</v>
      </c>
      <c r="M164">
        <f t="shared" si="38"/>
        <v>31</v>
      </c>
      <c r="N164">
        <f t="shared" si="44"/>
        <v>20</v>
      </c>
      <c r="O164">
        <f t="shared" si="45"/>
        <v>10</v>
      </c>
      <c r="P164" s="16">
        <f t="shared" si="46"/>
        <v>0</v>
      </c>
      <c r="Q164">
        <f t="shared" si="39"/>
        <v>-66</v>
      </c>
      <c r="R164" s="8">
        <f t="shared" si="52"/>
        <v>0</v>
      </c>
      <c r="S164" s="8">
        <f t="shared" si="51"/>
        <v>0</v>
      </c>
    </row>
    <row r="165" spans="1:19" ht="13.5" thickBot="1" x14ac:dyDescent="0.25">
      <c r="A165" s="3">
        <f t="shared" si="37"/>
        <v>153</v>
      </c>
      <c r="B165" s="7">
        <f t="shared" si="40"/>
        <v>46183</v>
      </c>
      <c r="C165" s="27">
        <v>10</v>
      </c>
      <c r="D165" s="53">
        <f t="shared" si="47"/>
        <v>0</v>
      </c>
      <c r="E165" s="53">
        <f t="shared" si="48"/>
        <v>0</v>
      </c>
      <c r="F165" s="53">
        <f t="shared" si="50"/>
        <v>0</v>
      </c>
      <c r="G165" s="53">
        <f t="shared" si="49"/>
        <v>0</v>
      </c>
      <c r="H165" s="28"/>
      <c r="I165">
        <f t="shared" si="41"/>
        <v>10</v>
      </c>
      <c r="J165">
        <f t="shared" si="42"/>
        <v>6</v>
      </c>
      <c r="K165">
        <f t="shared" si="43"/>
        <v>2026</v>
      </c>
      <c r="L165">
        <f t="shared" si="36"/>
        <v>365</v>
      </c>
      <c r="M165">
        <f t="shared" si="38"/>
        <v>30</v>
      </c>
      <c r="N165">
        <f t="shared" si="44"/>
        <v>21</v>
      </c>
      <c r="O165">
        <f t="shared" si="45"/>
        <v>10</v>
      </c>
      <c r="P165" s="16">
        <f t="shared" si="46"/>
        <v>0</v>
      </c>
      <c r="Q165">
        <f t="shared" si="39"/>
        <v>-67</v>
      </c>
      <c r="R165" s="8">
        <f t="shared" si="52"/>
        <v>0</v>
      </c>
      <c r="S165" s="8">
        <f t="shared" si="51"/>
        <v>0</v>
      </c>
    </row>
    <row r="166" spans="1:19" ht="13.5" thickBot="1" x14ac:dyDescent="0.25">
      <c r="A166" s="3">
        <f t="shared" si="37"/>
        <v>154</v>
      </c>
      <c r="B166" s="7">
        <f t="shared" si="40"/>
        <v>46213</v>
      </c>
      <c r="C166" s="27">
        <v>10</v>
      </c>
      <c r="D166" s="53">
        <f t="shared" si="47"/>
        <v>0</v>
      </c>
      <c r="E166" s="53">
        <f t="shared" si="48"/>
        <v>0</v>
      </c>
      <c r="F166" s="53">
        <f t="shared" si="50"/>
        <v>0</v>
      </c>
      <c r="G166" s="53">
        <f t="shared" si="49"/>
        <v>0</v>
      </c>
      <c r="H166" s="28"/>
      <c r="I166">
        <f t="shared" si="41"/>
        <v>10</v>
      </c>
      <c r="J166">
        <f t="shared" si="42"/>
        <v>7</v>
      </c>
      <c r="K166">
        <f t="shared" si="43"/>
        <v>2026</v>
      </c>
      <c r="L166">
        <f t="shared" si="36"/>
        <v>365</v>
      </c>
      <c r="M166">
        <f t="shared" si="38"/>
        <v>31</v>
      </c>
      <c r="N166">
        <f t="shared" si="44"/>
        <v>20</v>
      </c>
      <c r="O166">
        <f t="shared" si="45"/>
        <v>10</v>
      </c>
      <c r="P166" s="16">
        <f t="shared" si="46"/>
        <v>0</v>
      </c>
      <c r="Q166">
        <f t="shared" si="39"/>
        <v>-68</v>
      </c>
      <c r="R166" s="8">
        <f t="shared" si="52"/>
        <v>0</v>
      </c>
      <c r="S166" s="8">
        <f t="shared" si="51"/>
        <v>0</v>
      </c>
    </row>
    <row r="167" spans="1:19" ht="13.5" thickBot="1" x14ac:dyDescent="0.25">
      <c r="A167" s="3">
        <f t="shared" si="37"/>
        <v>155</v>
      </c>
      <c r="B167" s="7">
        <f t="shared" si="40"/>
        <v>46244</v>
      </c>
      <c r="C167" s="27">
        <v>10</v>
      </c>
      <c r="D167" s="53">
        <f t="shared" si="47"/>
        <v>0</v>
      </c>
      <c r="E167" s="53">
        <f t="shared" si="48"/>
        <v>0</v>
      </c>
      <c r="F167" s="53">
        <f t="shared" si="50"/>
        <v>0</v>
      </c>
      <c r="G167" s="53">
        <f t="shared" si="49"/>
        <v>0</v>
      </c>
      <c r="H167" s="28"/>
      <c r="I167">
        <f t="shared" si="41"/>
        <v>10</v>
      </c>
      <c r="J167">
        <f t="shared" si="42"/>
        <v>8</v>
      </c>
      <c r="K167">
        <f t="shared" si="43"/>
        <v>2026</v>
      </c>
      <c r="L167">
        <f t="shared" si="36"/>
        <v>365</v>
      </c>
      <c r="M167">
        <f t="shared" si="38"/>
        <v>31</v>
      </c>
      <c r="N167">
        <f t="shared" si="44"/>
        <v>21</v>
      </c>
      <c r="O167">
        <f t="shared" si="45"/>
        <v>10</v>
      </c>
      <c r="P167" s="16">
        <f t="shared" si="46"/>
        <v>0</v>
      </c>
      <c r="Q167">
        <f t="shared" si="39"/>
        <v>-69</v>
      </c>
      <c r="R167" s="8">
        <f t="shared" si="52"/>
        <v>0</v>
      </c>
      <c r="S167" s="8">
        <f t="shared" si="51"/>
        <v>0</v>
      </c>
    </row>
    <row r="168" spans="1:19" ht="13.5" thickBot="1" x14ac:dyDescent="0.25">
      <c r="A168" s="3">
        <f t="shared" si="37"/>
        <v>156</v>
      </c>
      <c r="B168" s="7">
        <f t="shared" si="40"/>
        <v>46275</v>
      </c>
      <c r="C168" s="27">
        <v>10</v>
      </c>
      <c r="D168" s="53">
        <f t="shared" si="47"/>
        <v>0</v>
      </c>
      <c r="E168" s="53">
        <f t="shared" si="48"/>
        <v>0</v>
      </c>
      <c r="F168" s="53">
        <f t="shared" si="50"/>
        <v>0</v>
      </c>
      <c r="G168" s="53">
        <f t="shared" si="49"/>
        <v>0</v>
      </c>
      <c r="H168" s="28"/>
      <c r="I168">
        <f t="shared" si="41"/>
        <v>10</v>
      </c>
      <c r="J168">
        <f t="shared" si="42"/>
        <v>9</v>
      </c>
      <c r="K168">
        <f t="shared" si="43"/>
        <v>2026</v>
      </c>
      <c r="L168">
        <f t="shared" si="36"/>
        <v>365</v>
      </c>
      <c r="M168">
        <f t="shared" si="38"/>
        <v>30</v>
      </c>
      <c r="N168">
        <f t="shared" si="44"/>
        <v>21</v>
      </c>
      <c r="O168">
        <f t="shared" si="45"/>
        <v>10</v>
      </c>
      <c r="P168" s="16">
        <f t="shared" si="46"/>
        <v>0</v>
      </c>
      <c r="Q168">
        <f t="shared" si="39"/>
        <v>-70</v>
      </c>
      <c r="R168" s="8">
        <f t="shared" si="52"/>
        <v>0</v>
      </c>
      <c r="S168" s="8">
        <f t="shared" si="51"/>
        <v>0</v>
      </c>
    </row>
    <row r="169" spans="1:19" ht="13.5" thickBot="1" x14ac:dyDescent="0.25">
      <c r="A169" s="3">
        <f t="shared" si="37"/>
        <v>157</v>
      </c>
      <c r="B169" s="7">
        <f t="shared" si="40"/>
        <v>46305</v>
      </c>
      <c r="C169" s="27">
        <v>10</v>
      </c>
      <c r="D169" s="53">
        <f t="shared" si="47"/>
        <v>0</v>
      </c>
      <c r="E169" s="53">
        <f t="shared" si="48"/>
        <v>0</v>
      </c>
      <c r="F169" s="53">
        <f t="shared" si="50"/>
        <v>0</v>
      </c>
      <c r="G169" s="53">
        <f t="shared" si="49"/>
        <v>0</v>
      </c>
      <c r="H169" s="28"/>
      <c r="I169">
        <f t="shared" si="41"/>
        <v>10</v>
      </c>
      <c r="J169">
        <f t="shared" si="42"/>
        <v>10</v>
      </c>
      <c r="K169">
        <f t="shared" si="43"/>
        <v>2026</v>
      </c>
      <c r="L169">
        <f t="shared" si="36"/>
        <v>365</v>
      </c>
      <c r="M169">
        <f t="shared" si="38"/>
        <v>31</v>
      </c>
      <c r="N169">
        <f t="shared" si="44"/>
        <v>20</v>
      </c>
      <c r="O169">
        <f t="shared" si="45"/>
        <v>10</v>
      </c>
      <c r="P169" s="16">
        <f t="shared" si="46"/>
        <v>0</v>
      </c>
      <c r="Q169">
        <f t="shared" si="39"/>
        <v>-71</v>
      </c>
      <c r="R169" s="8">
        <f t="shared" si="52"/>
        <v>0</v>
      </c>
      <c r="S169" s="8">
        <f t="shared" si="51"/>
        <v>0</v>
      </c>
    </row>
    <row r="170" spans="1:19" ht="13.5" thickBot="1" x14ac:dyDescent="0.25">
      <c r="A170" s="3">
        <f t="shared" si="37"/>
        <v>158</v>
      </c>
      <c r="B170" s="7">
        <f t="shared" si="40"/>
        <v>46336</v>
      </c>
      <c r="C170" s="27">
        <v>10</v>
      </c>
      <c r="D170" s="53">
        <f t="shared" si="47"/>
        <v>0</v>
      </c>
      <c r="E170" s="53">
        <f t="shared" si="48"/>
        <v>0</v>
      </c>
      <c r="F170" s="53">
        <f t="shared" si="50"/>
        <v>0</v>
      </c>
      <c r="G170" s="53">
        <f t="shared" si="49"/>
        <v>0</v>
      </c>
      <c r="H170" s="28"/>
      <c r="I170">
        <f t="shared" si="41"/>
        <v>10</v>
      </c>
      <c r="J170">
        <f t="shared" si="42"/>
        <v>11</v>
      </c>
      <c r="K170">
        <f t="shared" si="43"/>
        <v>2026</v>
      </c>
      <c r="L170">
        <f t="shared" si="36"/>
        <v>365</v>
      </c>
      <c r="M170">
        <f t="shared" si="38"/>
        <v>30</v>
      </c>
      <c r="N170">
        <f t="shared" si="44"/>
        <v>21</v>
      </c>
      <c r="O170">
        <f t="shared" si="45"/>
        <v>10</v>
      </c>
      <c r="P170" s="16">
        <f t="shared" si="46"/>
        <v>0</v>
      </c>
      <c r="Q170">
        <f t="shared" si="39"/>
        <v>-72</v>
      </c>
      <c r="R170" s="8">
        <f t="shared" si="52"/>
        <v>0</v>
      </c>
      <c r="S170" s="8">
        <f t="shared" si="51"/>
        <v>0</v>
      </c>
    </row>
    <row r="171" spans="1:19" ht="13.5" thickBot="1" x14ac:dyDescent="0.25">
      <c r="A171" s="3">
        <f t="shared" si="37"/>
        <v>159</v>
      </c>
      <c r="B171" s="7">
        <f t="shared" si="40"/>
        <v>46366</v>
      </c>
      <c r="C171" s="27">
        <v>10</v>
      </c>
      <c r="D171" s="53">
        <f t="shared" si="47"/>
        <v>0</v>
      </c>
      <c r="E171" s="53">
        <f t="shared" si="48"/>
        <v>0</v>
      </c>
      <c r="F171" s="53">
        <f t="shared" si="50"/>
        <v>0</v>
      </c>
      <c r="G171" s="53">
        <f t="shared" si="49"/>
        <v>0</v>
      </c>
      <c r="H171" s="28"/>
      <c r="I171">
        <f t="shared" si="41"/>
        <v>10</v>
      </c>
      <c r="J171">
        <f t="shared" si="42"/>
        <v>12</v>
      </c>
      <c r="K171">
        <f t="shared" si="43"/>
        <v>2026</v>
      </c>
      <c r="L171">
        <f t="shared" si="36"/>
        <v>365</v>
      </c>
      <c r="M171">
        <f t="shared" si="38"/>
        <v>31</v>
      </c>
      <c r="N171">
        <f t="shared" si="44"/>
        <v>20</v>
      </c>
      <c r="O171">
        <f t="shared" si="45"/>
        <v>10</v>
      </c>
      <c r="P171" s="16">
        <f t="shared" si="46"/>
        <v>0</v>
      </c>
      <c r="Q171">
        <f t="shared" si="39"/>
        <v>-73</v>
      </c>
      <c r="R171" s="8">
        <f t="shared" si="52"/>
        <v>0</v>
      </c>
      <c r="S171" s="8">
        <f t="shared" si="51"/>
        <v>0</v>
      </c>
    </row>
    <row r="172" spans="1:19" ht="13.5" thickBot="1" x14ac:dyDescent="0.25">
      <c r="A172" s="3">
        <f t="shared" si="37"/>
        <v>160</v>
      </c>
      <c r="B172" s="7">
        <f t="shared" si="40"/>
        <v>46397</v>
      </c>
      <c r="C172" s="27">
        <v>10</v>
      </c>
      <c r="D172" s="53">
        <f t="shared" si="47"/>
        <v>0</v>
      </c>
      <c r="E172" s="53">
        <f t="shared" si="48"/>
        <v>0</v>
      </c>
      <c r="F172" s="53">
        <f t="shared" si="50"/>
        <v>0</v>
      </c>
      <c r="G172" s="53">
        <f t="shared" si="49"/>
        <v>0</v>
      </c>
      <c r="H172" s="28"/>
      <c r="I172">
        <f t="shared" si="41"/>
        <v>10</v>
      </c>
      <c r="J172">
        <f t="shared" si="42"/>
        <v>1</v>
      </c>
      <c r="K172">
        <f t="shared" si="43"/>
        <v>2027</v>
      </c>
      <c r="L172">
        <f t="shared" si="36"/>
        <v>365</v>
      </c>
      <c r="M172">
        <f t="shared" si="38"/>
        <v>31</v>
      </c>
      <c r="N172">
        <f t="shared" si="44"/>
        <v>21</v>
      </c>
      <c r="O172">
        <f t="shared" si="45"/>
        <v>10</v>
      </c>
      <c r="P172" s="16">
        <f t="shared" si="46"/>
        <v>0</v>
      </c>
      <c r="Q172">
        <f t="shared" si="39"/>
        <v>-74</v>
      </c>
      <c r="R172" s="8">
        <f t="shared" si="52"/>
        <v>0</v>
      </c>
      <c r="S172" s="8">
        <f t="shared" si="51"/>
        <v>0</v>
      </c>
    </row>
    <row r="173" spans="1:19" ht="13.5" thickBot="1" x14ac:dyDescent="0.25">
      <c r="A173" s="3">
        <f t="shared" si="37"/>
        <v>161</v>
      </c>
      <c r="B173" s="7">
        <f t="shared" si="40"/>
        <v>46428</v>
      </c>
      <c r="C173" s="27">
        <v>10</v>
      </c>
      <c r="D173" s="53">
        <f t="shared" si="47"/>
        <v>0</v>
      </c>
      <c r="E173" s="53">
        <f t="shared" si="48"/>
        <v>0</v>
      </c>
      <c r="F173" s="53">
        <f t="shared" si="50"/>
        <v>0</v>
      </c>
      <c r="G173" s="53">
        <f t="shared" si="49"/>
        <v>0</v>
      </c>
      <c r="H173" s="28"/>
      <c r="I173">
        <f t="shared" si="41"/>
        <v>10</v>
      </c>
      <c r="J173">
        <f t="shared" si="42"/>
        <v>2</v>
      </c>
      <c r="K173">
        <f t="shared" si="43"/>
        <v>2027</v>
      </c>
      <c r="L173">
        <f t="shared" si="36"/>
        <v>365</v>
      </c>
      <c r="M173">
        <f t="shared" si="38"/>
        <v>28</v>
      </c>
      <c r="N173">
        <f t="shared" si="44"/>
        <v>21</v>
      </c>
      <c r="O173">
        <f t="shared" si="45"/>
        <v>10</v>
      </c>
      <c r="P173" s="16">
        <f t="shared" si="46"/>
        <v>0</v>
      </c>
      <c r="Q173">
        <f t="shared" ref="Q173:Q193" si="53">Q172-1</f>
        <v>-75</v>
      </c>
      <c r="R173" s="8">
        <f t="shared" si="52"/>
        <v>0</v>
      </c>
      <c r="S173" s="8">
        <f t="shared" si="51"/>
        <v>0</v>
      </c>
    </row>
    <row r="174" spans="1:19" ht="13.5" thickBot="1" x14ac:dyDescent="0.25">
      <c r="A174" s="3">
        <f t="shared" si="37"/>
        <v>162</v>
      </c>
      <c r="B174" s="7">
        <f t="shared" si="40"/>
        <v>46456</v>
      </c>
      <c r="C174" s="27">
        <v>10</v>
      </c>
      <c r="D174" s="53">
        <f t="shared" si="47"/>
        <v>0</v>
      </c>
      <c r="E174" s="53">
        <f t="shared" si="48"/>
        <v>0</v>
      </c>
      <c r="F174" s="53">
        <f t="shared" si="50"/>
        <v>0</v>
      </c>
      <c r="G174" s="53">
        <f t="shared" si="49"/>
        <v>0</v>
      </c>
      <c r="H174" s="28"/>
      <c r="I174">
        <f t="shared" si="41"/>
        <v>10</v>
      </c>
      <c r="J174">
        <f t="shared" si="42"/>
        <v>3</v>
      </c>
      <c r="K174">
        <f t="shared" si="43"/>
        <v>2027</v>
      </c>
      <c r="L174">
        <f t="shared" si="36"/>
        <v>365</v>
      </c>
      <c r="M174">
        <f t="shared" si="38"/>
        <v>31</v>
      </c>
      <c r="N174">
        <f t="shared" si="44"/>
        <v>18</v>
      </c>
      <c r="O174">
        <f t="shared" si="45"/>
        <v>10</v>
      </c>
      <c r="P174" s="16">
        <f t="shared" si="46"/>
        <v>0</v>
      </c>
      <c r="Q174">
        <f t="shared" si="53"/>
        <v>-76</v>
      </c>
      <c r="R174" s="8">
        <f t="shared" si="52"/>
        <v>0</v>
      </c>
      <c r="S174" s="8">
        <f t="shared" si="51"/>
        <v>0</v>
      </c>
    </row>
    <row r="175" spans="1:19" ht="13.5" thickBot="1" x14ac:dyDescent="0.25">
      <c r="A175" s="3">
        <f t="shared" si="37"/>
        <v>163</v>
      </c>
      <c r="B175" s="7">
        <f t="shared" si="40"/>
        <v>46487</v>
      </c>
      <c r="C175" s="27">
        <v>10</v>
      </c>
      <c r="D175" s="53">
        <f t="shared" si="47"/>
        <v>0</v>
      </c>
      <c r="E175" s="53">
        <f t="shared" si="48"/>
        <v>0</v>
      </c>
      <c r="F175" s="53">
        <f t="shared" si="50"/>
        <v>0</v>
      </c>
      <c r="G175" s="53">
        <f t="shared" si="49"/>
        <v>0</v>
      </c>
      <c r="H175" s="28"/>
      <c r="I175">
        <f t="shared" si="41"/>
        <v>10</v>
      </c>
      <c r="J175">
        <f t="shared" si="42"/>
        <v>4</v>
      </c>
      <c r="K175">
        <f t="shared" si="43"/>
        <v>2027</v>
      </c>
      <c r="L175">
        <f t="shared" si="36"/>
        <v>365</v>
      </c>
      <c r="M175">
        <f t="shared" si="38"/>
        <v>30</v>
      </c>
      <c r="N175">
        <f t="shared" si="44"/>
        <v>21</v>
      </c>
      <c r="O175">
        <f t="shared" si="45"/>
        <v>10</v>
      </c>
      <c r="P175" s="16">
        <f t="shared" si="46"/>
        <v>0</v>
      </c>
      <c r="Q175">
        <f t="shared" si="53"/>
        <v>-77</v>
      </c>
      <c r="R175" s="8">
        <f t="shared" si="52"/>
        <v>0</v>
      </c>
      <c r="S175" s="8">
        <f t="shared" si="51"/>
        <v>0</v>
      </c>
    </row>
    <row r="176" spans="1:19" ht="13.5" thickBot="1" x14ac:dyDescent="0.25">
      <c r="A176" s="3">
        <f t="shared" si="37"/>
        <v>164</v>
      </c>
      <c r="B176" s="7">
        <f t="shared" si="40"/>
        <v>46517</v>
      </c>
      <c r="C176" s="27">
        <v>10</v>
      </c>
      <c r="D176" s="53">
        <f t="shared" si="47"/>
        <v>0</v>
      </c>
      <c r="E176" s="53">
        <f t="shared" si="48"/>
        <v>0</v>
      </c>
      <c r="F176" s="53">
        <f t="shared" si="50"/>
        <v>0</v>
      </c>
      <c r="G176" s="53">
        <f t="shared" si="49"/>
        <v>0</v>
      </c>
      <c r="H176" s="28"/>
      <c r="I176">
        <f t="shared" si="41"/>
        <v>10</v>
      </c>
      <c r="J176">
        <f t="shared" si="42"/>
        <v>5</v>
      </c>
      <c r="K176">
        <f t="shared" si="43"/>
        <v>2027</v>
      </c>
      <c r="L176">
        <f t="shared" si="36"/>
        <v>365</v>
      </c>
      <c r="M176">
        <f t="shared" si="38"/>
        <v>31</v>
      </c>
      <c r="N176">
        <f t="shared" si="44"/>
        <v>20</v>
      </c>
      <c r="O176">
        <f t="shared" si="45"/>
        <v>10</v>
      </c>
      <c r="P176" s="16">
        <f t="shared" si="46"/>
        <v>0</v>
      </c>
      <c r="Q176">
        <f t="shared" si="53"/>
        <v>-78</v>
      </c>
      <c r="R176" s="8">
        <f t="shared" si="52"/>
        <v>0</v>
      </c>
      <c r="S176" s="8">
        <f t="shared" si="51"/>
        <v>0</v>
      </c>
    </row>
    <row r="177" spans="1:19" ht="13.5" thickBot="1" x14ac:dyDescent="0.25">
      <c r="A177" s="3">
        <f t="shared" si="37"/>
        <v>165</v>
      </c>
      <c r="B177" s="7">
        <f t="shared" si="40"/>
        <v>46548</v>
      </c>
      <c r="C177" s="27">
        <v>10</v>
      </c>
      <c r="D177" s="53">
        <f t="shared" si="47"/>
        <v>0</v>
      </c>
      <c r="E177" s="53">
        <f t="shared" si="48"/>
        <v>0</v>
      </c>
      <c r="F177" s="53">
        <f t="shared" si="50"/>
        <v>0</v>
      </c>
      <c r="G177" s="53">
        <f t="shared" si="49"/>
        <v>0</v>
      </c>
      <c r="H177" s="28"/>
      <c r="I177">
        <f t="shared" si="41"/>
        <v>10</v>
      </c>
      <c r="J177">
        <f t="shared" si="42"/>
        <v>6</v>
      </c>
      <c r="K177">
        <f t="shared" si="43"/>
        <v>2027</v>
      </c>
      <c r="L177">
        <f t="shared" si="36"/>
        <v>365</v>
      </c>
      <c r="M177">
        <f t="shared" si="38"/>
        <v>30</v>
      </c>
      <c r="N177">
        <f t="shared" si="44"/>
        <v>21</v>
      </c>
      <c r="O177">
        <f t="shared" si="45"/>
        <v>10</v>
      </c>
      <c r="P177" s="16">
        <f t="shared" si="46"/>
        <v>0</v>
      </c>
      <c r="Q177">
        <f t="shared" si="53"/>
        <v>-79</v>
      </c>
      <c r="R177" s="8">
        <f t="shared" si="52"/>
        <v>0</v>
      </c>
      <c r="S177" s="8">
        <f t="shared" si="51"/>
        <v>0</v>
      </c>
    </row>
    <row r="178" spans="1:19" ht="13.5" thickBot="1" x14ac:dyDescent="0.25">
      <c r="A178" s="3">
        <f t="shared" si="37"/>
        <v>166</v>
      </c>
      <c r="B178" s="7">
        <f t="shared" si="40"/>
        <v>46578</v>
      </c>
      <c r="C178" s="27">
        <v>10</v>
      </c>
      <c r="D178" s="53">
        <f t="shared" si="47"/>
        <v>0</v>
      </c>
      <c r="E178" s="53">
        <f t="shared" si="48"/>
        <v>0</v>
      </c>
      <c r="F178" s="53">
        <f t="shared" si="50"/>
        <v>0</v>
      </c>
      <c r="G178" s="53">
        <f t="shared" si="49"/>
        <v>0</v>
      </c>
      <c r="H178" s="28"/>
      <c r="I178">
        <f t="shared" si="41"/>
        <v>10</v>
      </c>
      <c r="J178">
        <f t="shared" si="42"/>
        <v>7</v>
      </c>
      <c r="K178">
        <f t="shared" si="43"/>
        <v>2027</v>
      </c>
      <c r="L178">
        <f t="shared" si="36"/>
        <v>365</v>
      </c>
      <c r="M178">
        <f t="shared" si="38"/>
        <v>31</v>
      </c>
      <c r="N178">
        <f t="shared" si="44"/>
        <v>20</v>
      </c>
      <c r="O178">
        <f t="shared" si="45"/>
        <v>10</v>
      </c>
      <c r="P178" s="16">
        <f t="shared" si="46"/>
        <v>0</v>
      </c>
      <c r="Q178">
        <f t="shared" si="53"/>
        <v>-80</v>
      </c>
      <c r="R178" s="8">
        <f t="shared" si="52"/>
        <v>0</v>
      </c>
      <c r="S178" s="8">
        <f t="shared" si="51"/>
        <v>0</v>
      </c>
    </row>
    <row r="179" spans="1:19" ht="13.5" thickBot="1" x14ac:dyDescent="0.25">
      <c r="A179" s="3">
        <f t="shared" si="37"/>
        <v>167</v>
      </c>
      <c r="B179" s="7">
        <f t="shared" si="40"/>
        <v>46609</v>
      </c>
      <c r="C179" s="27">
        <v>10</v>
      </c>
      <c r="D179" s="53">
        <f t="shared" si="47"/>
        <v>0</v>
      </c>
      <c r="E179" s="53">
        <f t="shared" si="48"/>
        <v>0</v>
      </c>
      <c r="F179" s="53">
        <f t="shared" si="50"/>
        <v>0</v>
      </c>
      <c r="G179" s="53">
        <f t="shared" si="49"/>
        <v>0</v>
      </c>
      <c r="H179" s="28"/>
      <c r="I179">
        <f t="shared" si="41"/>
        <v>10</v>
      </c>
      <c r="J179">
        <f t="shared" si="42"/>
        <v>8</v>
      </c>
      <c r="K179">
        <f t="shared" si="43"/>
        <v>2027</v>
      </c>
      <c r="L179">
        <f t="shared" si="36"/>
        <v>365</v>
      </c>
      <c r="M179">
        <f t="shared" si="38"/>
        <v>31</v>
      </c>
      <c r="N179">
        <f t="shared" si="44"/>
        <v>21</v>
      </c>
      <c r="O179">
        <f t="shared" si="45"/>
        <v>10</v>
      </c>
      <c r="P179" s="16">
        <f t="shared" si="46"/>
        <v>0</v>
      </c>
      <c r="Q179">
        <f t="shared" si="53"/>
        <v>-81</v>
      </c>
      <c r="R179" s="8">
        <f t="shared" si="52"/>
        <v>0</v>
      </c>
      <c r="S179" s="8">
        <f t="shared" si="51"/>
        <v>0</v>
      </c>
    </row>
    <row r="180" spans="1:19" ht="13.5" thickBot="1" x14ac:dyDescent="0.25">
      <c r="A180" s="3">
        <f t="shared" si="37"/>
        <v>168</v>
      </c>
      <c r="B180" s="7">
        <f t="shared" si="40"/>
        <v>46640</v>
      </c>
      <c r="C180" s="27">
        <v>10</v>
      </c>
      <c r="D180" s="53">
        <f t="shared" si="47"/>
        <v>0</v>
      </c>
      <c r="E180" s="53">
        <f t="shared" si="48"/>
        <v>0</v>
      </c>
      <c r="F180" s="53">
        <f t="shared" si="50"/>
        <v>0</v>
      </c>
      <c r="G180" s="53">
        <f t="shared" si="49"/>
        <v>0</v>
      </c>
      <c r="H180" s="28"/>
      <c r="I180">
        <f t="shared" si="41"/>
        <v>10</v>
      </c>
      <c r="J180">
        <f t="shared" si="42"/>
        <v>9</v>
      </c>
      <c r="K180">
        <f t="shared" si="43"/>
        <v>2027</v>
      </c>
      <c r="L180">
        <f t="shared" si="36"/>
        <v>365</v>
      </c>
      <c r="M180">
        <f t="shared" si="38"/>
        <v>30</v>
      </c>
      <c r="N180">
        <f t="shared" si="44"/>
        <v>21</v>
      </c>
      <c r="O180">
        <f t="shared" si="45"/>
        <v>10</v>
      </c>
      <c r="P180" s="16">
        <f t="shared" si="46"/>
        <v>0</v>
      </c>
      <c r="Q180">
        <f t="shared" si="53"/>
        <v>-82</v>
      </c>
      <c r="R180" s="8">
        <f t="shared" si="52"/>
        <v>0</v>
      </c>
      <c r="S180" s="8">
        <f t="shared" si="51"/>
        <v>0</v>
      </c>
    </row>
    <row r="181" spans="1:19" ht="13.5" thickBot="1" x14ac:dyDescent="0.25">
      <c r="A181" s="3">
        <f t="shared" si="37"/>
        <v>169</v>
      </c>
      <c r="B181" s="7">
        <f t="shared" si="40"/>
        <v>46670</v>
      </c>
      <c r="C181" s="27">
        <v>10</v>
      </c>
      <c r="D181" s="53">
        <f t="shared" si="47"/>
        <v>0</v>
      </c>
      <c r="E181" s="53">
        <f t="shared" si="48"/>
        <v>0</v>
      </c>
      <c r="F181" s="53">
        <f t="shared" si="50"/>
        <v>0</v>
      </c>
      <c r="G181" s="53">
        <f t="shared" si="49"/>
        <v>0</v>
      </c>
      <c r="H181" s="28"/>
      <c r="I181">
        <f t="shared" si="41"/>
        <v>10</v>
      </c>
      <c r="J181">
        <f t="shared" si="42"/>
        <v>10</v>
      </c>
      <c r="K181">
        <f t="shared" si="43"/>
        <v>2027</v>
      </c>
      <c r="L181">
        <f t="shared" si="36"/>
        <v>365</v>
      </c>
      <c r="M181">
        <f t="shared" si="38"/>
        <v>31</v>
      </c>
      <c r="N181">
        <f t="shared" si="44"/>
        <v>20</v>
      </c>
      <c r="O181">
        <f t="shared" si="45"/>
        <v>10</v>
      </c>
      <c r="P181" s="16">
        <f t="shared" si="46"/>
        <v>0</v>
      </c>
      <c r="Q181">
        <f t="shared" si="53"/>
        <v>-83</v>
      </c>
      <c r="R181" s="8">
        <f t="shared" si="52"/>
        <v>0</v>
      </c>
      <c r="S181" s="8">
        <f t="shared" si="51"/>
        <v>0</v>
      </c>
    </row>
    <row r="182" spans="1:19" ht="13.5" thickBot="1" x14ac:dyDescent="0.25">
      <c r="A182" s="3">
        <f t="shared" si="37"/>
        <v>170</v>
      </c>
      <c r="B182" s="7">
        <f t="shared" si="40"/>
        <v>46701</v>
      </c>
      <c r="C182" s="27">
        <v>10</v>
      </c>
      <c r="D182" s="53">
        <f t="shared" si="47"/>
        <v>0</v>
      </c>
      <c r="E182" s="53">
        <f t="shared" si="48"/>
        <v>0</v>
      </c>
      <c r="F182" s="53">
        <f t="shared" si="50"/>
        <v>0</v>
      </c>
      <c r="G182" s="53">
        <f t="shared" si="49"/>
        <v>0</v>
      </c>
      <c r="H182" s="28"/>
      <c r="I182">
        <f t="shared" si="41"/>
        <v>10</v>
      </c>
      <c r="J182">
        <f t="shared" si="42"/>
        <v>11</v>
      </c>
      <c r="K182">
        <f t="shared" si="43"/>
        <v>2027</v>
      </c>
      <c r="L182">
        <f t="shared" si="36"/>
        <v>365</v>
      </c>
      <c r="M182">
        <f t="shared" si="38"/>
        <v>30</v>
      </c>
      <c r="N182">
        <f t="shared" si="44"/>
        <v>21</v>
      </c>
      <c r="O182">
        <f t="shared" si="45"/>
        <v>10</v>
      </c>
      <c r="P182" s="16">
        <f t="shared" si="46"/>
        <v>0</v>
      </c>
      <c r="Q182">
        <f t="shared" si="53"/>
        <v>-84</v>
      </c>
      <c r="R182" s="8">
        <f t="shared" si="52"/>
        <v>0</v>
      </c>
      <c r="S182" s="8">
        <f t="shared" si="51"/>
        <v>0</v>
      </c>
    </row>
    <row r="183" spans="1:19" ht="13.5" thickBot="1" x14ac:dyDescent="0.25">
      <c r="A183" s="3">
        <f t="shared" si="37"/>
        <v>171</v>
      </c>
      <c r="B183" s="7">
        <f t="shared" si="40"/>
        <v>46731</v>
      </c>
      <c r="C183" s="27">
        <v>10</v>
      </c>
      <c r="D183" s="53">
        <f t="shared" si="47"/>
        <v>0</v>
      </c>
      <c r="E183" s="53">
        <f t="shared" si="48"/>
        <v>0</v>
      </c>
      <c r="F183" s="53">
        <f t="shared" si="50"/>
        <v>0</v>
      </c>
      <c r="G183" s="53">
        <f t="shared" si="49"/>
        <v>0</v>
      </c>
      <c r="H183" s="28"/>
      <c r="I183">
        <f t="shared" si="41"/>
        <v>10</v>
      </c>
      <c r="J183">
        <f t="shared" si="42"/>
        <v>12</v>
      </c>
      <c r="K183">
        <f t="shared" si="43"/>
        <v>2027</v>
      </c>
      <c r="L183">
        <f t="shared" si="36"/>
        <v>365</v>
      </c>
      <c r="M183">
        <f t="shared" si="38"/>
        <v>31</v>
      </c>
      <c r="N183">
        <f t="shared" si="44"/>
        <v>20</v>
      </c>
      <c r="O183">
        <f t="shared" si="45"/>
        <v>10</v>
      </c>
      <c r="P183" s="16">
        <f t="shared" si="46"/>
        <v>0</v>
      </c>
      <c r="Q183">
        <f t="shared" si="53"/>
        <v>-85</v>
      </c>
      <c r="R183" s="8">
        <f t="shared" si="52"/>
        <v>0</v>
      </c>
      <c r="S183" s="8">
        <f t="shared" si="51"/>
        <v>0</v>
      </c>
    </row>
    <row r="184" spans="1:19" ht="13.5" thickBot="1" x14ac:dyDescent="0.25">
      <c r="A184" s="3">
        <f t="shared" si="37"/>
        <v>172</v>
      </c>
      <c r="B184" s="7">
        <f t="shared" si="40"/>
        <v>46762</v>
      </c>
      <c r="C184" s="27">
        <v>10</v>
      </c>
      <c r="D184" s="53">
        <f t="shared" si="47"/>
        <v>0</v>
      </c>
      <c r="E184" s="53">
        <f t="shared" si="48"/>
        <v>0</v>
      </c>
      <c r="F184" s="53">
        <f t="shared" si="50"/>
        <v>0</v>
      </c>
      <c r="G184" s="53">
        <f t="shared" si="49"/>
        <v>0</v>
      </c>
      <c r="H184" s="28"/>
      <c r="I184">
        <f t="shared" si="41"/>
        <v>10</v>
      </c>
      <c r="J184">
        <f t="shared" si="42"/>
        <v>1</v>
      </c>
      <c r="K184">
        <f t="shared" si="43"/>
        <v>2028</v>
      </c>
      <c r="L184">
        <f t="shared" si="36"/>
        <v>366</v>
      </c>
      <c r="M184">
        <f t="shared" si="38"/>
        <v>31</v>
      </c>
      <c r="N184">
        <f t="shared" si="44"/>
        <v>21</v>
      </c>
      <c r="O184">
        <f t="shared" si="45"/>
        <v>10</v>
      </c>
      <c r="P184" s="16">
        <f t="shared" si="46"/>
        <v>0</v>
      </c>
      <c r="Q184">
        <f t="shared" si="53"/>
        <v>-86</v>
      </c>
      <c r="R184" s="8">
        <f t="shared" si="52"/>
        <v>0</v>
      </c>
      <c r="S184" s="8">
        <f t="shared" si="51"/>
        <v>0</v>
      </c>
    </row>
    <row r="185" spans="1:19" ht="13.5" thickBot="1" x14ac:dyDescent="0.25">
      <c r="A185" s="3">
        <f t="shared" si="37"/>
        <v>173</v>
      </c>
      <c r="B185" s="7">
        <f t="shared" si="40"/>
        <v>46793</v>
      </c>
      <c r="C185" s="27">
        <v>10</v>
      </c>
      <c r="D185" s="53">
        <f t="shared" si="47"/>
        <v>0</v>
      </c>
      <c r="E185" s="53">
        <f t="shared" si="48"/>
        <v>0</v>
      </c>
      <c r="F185" s="53">
        <f t="shared" si="50"/>
        <v>0</v>
      </c>
      <c r="G185" s="53">
        <f t="shared" si="49"/>
        <v>0</v>
      </c>
      <c r="H185" s="28"/>
      <c r="I185">
        <f t="shared" si="41"/>
        <v>10</v>
      </c>
      <c r="J185">
        <f t="shared" si="42"/>
        <v>2</v>
      </c>
      <c r="K185">
        <f t="shared" si="43"/>
        <v>2028</v>
      </c>
      <c r="L185">
        <f t="shared" si="36"/>
        <v>366</v>
      </c>
      <c r="M185">
        <f t="shared" si="38"/>
        <v>29</v>
      </c>
      <c r="N185">
        <f t="shared" si="44"/>
        <v>21</v>
      </c>
      <c r="O185">
        <f t="shared" si="45"/>
        <v>10</v>
      </c>
      <c r="P185" s="16">
        <f t="shared" si="46"/>
        <v>0</v>
      </c>
      <c r="Q185">
        <f t="shared" si="53"/>
        <v>-87</v>
      </c>
      <c r="R185" s="8">
        <f t="shared" si="52"/>
        <v>0</v>
      </c>
      <c r="S185" s="8">
        <f t="shared" si="51"/>
        <v>0</v>
      </c>
    </row>
    <row r="186" spans="1:19" ht="13.5" thickBot="1" x14ac:dyDescent="0.25">
      <c r="A186" s="3">
        <f t="shared" si="37"/>
        <v>174</v>
      </c>
      <c r="B186" s="7">
        <f t="shared" si="40"/>
        <v>46822</v>
      </c>
      <c r="C186" s="27">
        <v>10</v>
      </c>
      <c r="D186" s="53">
        <f t="shared" si="47"/>
        <v>0</v>
      </c>
      <c r="E186" s="53">
        <f t="shared" si="48"/>
        <v>0</v>
      </c>
      <c r="F186" s="53">
        <f t="shared" si="50"/>
        <v>0</v>
      </c>
      <c r="G186" s="53">
        <f t="shared" si="49"/>
        <v>0</v>
      </c>
      <c r="H186" s="28"/>
      <c r="I186">
        <f t="shared" si="41"/>
        <v>10</v>
      </c>
      <c r="J186">
        <f t="shared" si="42"/>
        <v>3</v>
      </c>
      <c r="K186">
        <f t="shared" si="43"/>
        <v>2028</v>
      </c>
      <c r="L186">
        <f t="shared" si="36"/>
        <v>366</v>
      </c>
      <c r="M186">
        <f t="shared" si="38"/>
        <v>31</v>
      </c>
      <c r="N186">
        <f t="shared" si="44"/>
        <v>19</v>
      </c>
      <c r="O186">
        <f t="shared" si="45"/>
        <v>10</v>
      </c>
      <c r="P186" s="16">
        <f t="shared" si="46"/>
        <v>0</v>
      </c>
      <c r="Q186">
        <f t="shared" si="53"/>
        <v>-88</v>
      </c>
      <c r="R186" s="8">
        <f t="shared" si="52"/>
        <v>0</v>
      </c>
      <c r="S186" s="8">
        <f t="shared" si="51"/>
        <v>0</v>
      </c>
    </row>
    <row r="187" spans="1:19" ht="13.5" thickBot="1" x14ac:dyDescent="0.25">
      <c r="A187" s="3">
        <f t="shared" si="37"/>
        <v>175</v>
      </c>
      <c r="B187" s="7">
        <f t="shared" si="40"/>
        <v>46853</v>
      </c>
      <c r="C187" s="27">
        <v>10</v>
      </c>
      <c r="D187" s="53">
        <f t="shared" si="47"/>
        <v>0</v>
      </c>
      <c r="E187" s="53">
        <f t="shared" si="48"/>
        <v>0</v>
      </c>
      <c r="F187" s="53">
        <f t="shared" si="50"/>
        <v>0</v>
      </c>
      <c r="G187" s="53">
        <f t="shared" si="49"/>
        <v>0</v>
      </c>
      <c r="H187" s="28"/>
      <c r="I187">
        <f t="shared" si="41"/>
        <v>10</v>
      </c>
      <c r="J187">
        <f t="shared" si="42"/>
        <v>4</v>
      </c>
      <c r="K187">
        <f t="shared" si="43"/>
        <v>2028</v>
      </c>
      <c r="L187">
        <f t="shared" si="36"/>
        <v>366</v>
      </c>
      <c r="M187">
        <f t="shared" si="38"/>
        <v>30</v>
      </c>
      <c r="N187">
        <f t="shared" si="44"/>
        <v>21</v>
      </c>
      <c r="O187">
        <f t="shared" si="45"/>
        <v>10</v>
      </c>
      <c r="P187" s="16">
        <f t="shared" si="46"/>
        <v>0</v>
      </c>
      <c r="Q187">
        <f t="shared" si="53"/>
        <v>-89</v>
      </c>
      <c r="R187" s="8">
        <f t="shared" si="52"/>
        <v>0</v>
      </c>
      <c r="S187" s="8">
        <f t="shared" si="51"/>
        <v>0</v>
      </c>
    </row>
    <row r="188" spans="1:19" ht="13.5" thickBot="1" x14ac:dyDescent="0.25">
      <c r="A188" s="3">
        <f t="shared" si="37"/>
        <v>176</v>
      </c>
      <c r="B188" s="7">
        <f t="shared" si="40"/>
        <v>46883</v>
      </c>
      <c r="C188" s="27">
        <v>10</v>
      </c>
      <c r="D188" s="53">
        <f t="shared" si="47"/>
        <v>0</v>
      </c>
      <c r="E188" s="53">
        <f t="shared" si="48"/>
        <v>0</v>
      </c>
      <c r="F188" s="53">
        <f t="shared" si="50"/>
        <v>0</v>
      </c>
      <c r="G188" s="53">
        <f t="shared" si="49"/>
        <v>0</v>
      </c>
      <c r="H188" s="28"/>
      <c r="I188">
        <f t="shared" si="41"/>
        <v>10</v>
      </c>
      <c r="J188">
        <f t="shared" si="42"/>
        <v>5</v>
      </c>
      <c r="K188">
        <f t="shared" si="43"/>
        <v>2028</v>
      </c>
      <c r="L188">
        <f t="shared" si="36"/>
        <v>366</v>
      </c>
      <c r="M188">
        <f t="shared" si="38"/>
        <v>31</v>
      </c>
      <c r="N188">
        <f t="shared" si="44"/>
        <v>20</v>
      </c>
      <c r="O188">
        <f t="shared" si="45"/>
        <v>10</v>
      </c>
      <c r="P188" s="16">
        <f t="shared" si="46"/>
        <v>0</v>
      </c>
      <c r="Q188">
        <f t="shared" si="53"/>
        <v>-90</v>
      </c>
      <c r="R188" s="8">
        <f t="shared" si="52"/>
        <v>0</v>
      </c>
      <c r="S188" s="8">
        <f t="shared" si="51"/>
        <v>0</v>
      </c>
    </row>
    <row r="189" spans="1:19" ht="13.5" thickBot="1" x14ac:dyDescent="0.25">
      <c r="A189" s="3">
        <f t="shared" si="37"/>
        <v>177</v>
      </c>
      <c r="B189" s="7">
        <f t="shared" si="40"/>
        <v>46914</v>
      </c>
      <c r="C189" s="27">
        <v>10</v>
      </c>
      <c r="D189" s="53">
        <f t="shared" si="47"/>
        <v>0</v>
      </c>
      <c r="E189" s="53">
        <f t="shared" si="48"/>
        <v>0</v>
      </c>
      <c r="F189" s="53">
        <f t="shared" si="50"/>
        <v>0</v>
      </c>
      <c r="G189" s="53">
        <f t="shared" si="49"/>
        <v>0</v>
      </c>
      <c r="H189" s="28"/>
      <c r="I189">
        <f t="shared" si="41"/>
        <v>10</v>
      </c>
      <c r="J189">
        <f t="shared" si="42"/>
        <v>6</v>
      </c>
      <c r="K189">
        <f t="shared" si="43"/>
        <v>2028</v>
      </c>
      <c r="L189">
        <f t="shared" si="36"/>
        <v>366</v>
      </c>
      <c r="M189">
        <f t="shared" si="38"/>
        <v>30</v>
      </c>
      <c r="N189">
        <f t="shared" si="44"/>
        <v>21</v>
      </c>
      <c r="O189">
        <f t="shared" si="45"/>
        <v>10</v>
      </c>
      <c r="P189" s="16">
        <f t="shared" si="46"/>
        <v>0</v>
      </c>
      <c r="Q189">
        <f t="shared" si="53"/>
        <v>-91</v>
      </c>
      <c r="R189" s="8">
        <f t="shared" si="52"/>
        <v>0</v>
      </c>
      <c r="S189" s="8">
        <f t="shared" si="51"/>
        <v>0</v>
      </c>
    </row>
    <row r="190" spans="1:19" ht="13.5" thickBot="1" x14ac:dyDescent="0.25">
      <c r="A190" s="3">
        <f t="shared" si="37"/>
        <v>178</v>
      </c>
      <c r="B190" s="7">
        <f t="shared" si="40"/>
        <v>46944</v>
      </c>
      <c r="C190" s="27">
        <v>10</v>
      </c>
      <c r="D190" s="53">
        <f t="shared" si="47"/>
        <v>0</v>
      </c>
      <c r="E190" s="53">
        <f t="shared" si="48"/>
        <v>0</v>
      </c>
      <c r="F190" s="53">
        <f t="shared" si="50"/>
        <v>0</v>
      </c>
      <c r="G190" s="53">
        <f t="shared" si="49"/>
        <v>0</v>
      </c>
      <c r="H190" s="28"/>
      <c r="I190">
        <f t="shared" si="41"/>
        <v>10</v>
      </c>
      <c r="J190">
        <f t="shared" si="42"/>
        <v>7</v>
      </c>
      <c r="K190">
        <f t="shared" si="43"/>
        <v>2028</v>
      </c>
      <c r="L190">
        <f t="shared" si="36"/>
        <v>366</v>
      </c>
      <c r="M190">
        <f t="shared" si="38"/>
        <v>31</v>
      </c>
      <c r="N190">
        <f t="shared" si="44"/>
        <v>20</v>
      </c>
      <c r="O190">
        <f t="shared" si="45"/>
        <v>10</v>
      </c>
      <c r="P190" s="16">
        <f t="shared" si="46"/>
        <v>0</v>
      </c>
      <c r="Q190">
        <f t="shared" si="53"/>
        <v>-92</v>
      </c>
      <c r="R190" s="8">
        <f t="shared" si="52"/>
        <v>0</v>
      </c>
      <c r="S190" s="8">
        <f t="shared" si="51"/>
        <v>0</v>
      </c>
    </row>
    <row r="191" spans="1:19" ht="13.5" thickBot="1" x14ac:dyDescent="0.25">
      <c r="A191" s="3">
        <f t="shared" si="37"/>
        <v>179</v>
      </c>
      <c r="B191" s="7">
        <f t="shared" si="40"/>
        <v>46975</v>
      </c>
      <c r="C191" s="27">
        <v>10</v>
      </c>
      <c r="D191" s="53">
        <f t="shared" si="47"/>
        <v>0</v>
      </c>
      <c r="E191" s="53">
        <f t="shared" si="48"/>
        <v>0</v>
      </c>
      <c r="F191" s="53">
        <f t="shared" si="50"/>
        <v>0</v>
      </c>
      <c r="G191" s="53">
        <f t="shared" si="49"/>
        <v>0</v>
      </c>
      <c r="H191" s="28"/>
      <c r="I191">
        <f t="shared" si="41"/>
        <v>10</v>
      </c>
      <c r="J191">
        <f t="shared" si="42"/>
        <v>8</v>
      </c>
      <c r="K191">
        <f t="shared" si="43"/>
        <v>2028</v>
      </c>
      <c r="L191">
        <f t="shared" si="36"/>
        <v>366</v>
      </c>
      <c r="M191">
        <f t="shared" si="38"/>
        <v>31</v>
      </c>
      <c r="N191">
        <f t="shared" si="44"/>
        <v>21</v>
      </c>
      <c r="O191">
        <f t="shared" si="45"/>
        <v>10</v>
      </c>
      <c r="P191" s="16">
        <f t="shared" si="46"/>
        <v>0</v>
      </c>
      <c r="Q191">
        <f t="shared" si="53"/>
        <v>-93</v>
      </c>
      <c r="R191" s="8">
        <f t="shared" si="52"/>
        <v>0</v>
      </c>
      <c r="S191" s="8">
        <f t="shared" si="51"/>
        <v>0</v>
      </c>
    </row>
    <row r="192" spans="1:19" ht="13.5" thickBot="1" x14ac:dyDescent="0.25">
      <c r="A192" s="3">
        <f t="shared" si="37"/>
        <v>180</v>
      </c>
      <c r="B192" s="7">
        <f t="shared" si="40"/>
        <v>47006</v>
      </c>
      <c r="C192" s="27">
        <v>10</v>
      </c>
      <c r="D192" s="53">
        <f t="shared" si="47"/>
        <v>0</v>
      </c>
      <c r="E192" s="53">
        <f t="shared" si="48"/>
        <v>0</v>
      </c>
      <c r="F192" s="53">
        <f t="shared" si="50"/>
        <v>0</v>
      </c>
      <c r="G192" s="53">
        <f t="shared" si="49"/>
        <v>0</v>
      </c>
      <c r="H192" s="28"/>
      <c r="I192">
        <f t="shared" si="41"/>
        <v>10</v>
      </c>
      <c r="J192">
        <f t="shared" si="42"/>
        <v>9</v>
      </c>
      <c r="K192">
        <f t="shared" si="43"/>
        <v>2028</v>
      </c>
      <c r="L192">
        <f t="shared" si="36"/>
        <v>366</v>
      </c>
      <c r="M192">
        <f t="shared" si="38"/>
        <v>30</v>
      </c>
      <c r="N192">
        <f t="shared" si="44"/>
        <v>21</v>
      </c>
      <c r="O192">
        <f t="shared" si="45"/>
        <v>10</v>
      </c>
      <c r="P192" s="16">
        <f t="shared" si="46"/>
        <v>0</v>
      </c>
      <c r="Q192">
        <f t="shared" si="53"/>
        <v>-94</v>
      </c>
      <c r="R192" s="8">
        <f t="shared" si="52"/>
        <v>0</v>
      </c>
      <c r="S192" s="8">
        <f t="shared" si="51"/>
        <v>0</v>
      </c>
    </row>
    <row r="193" spans="1:19" ht="13.5" thickBot="1" x14ac:dyDescent="0.25">
      <c r="A193" s="3">
        <f t="shared" si="37"/>
        <v>181</v>
      </c>
      <c r="B193" s="7">
        <f t="shared" si="40"/>
        <v>47036</v>
      </c>
      <c r="C193" s="27">
        <v>10</v>
      </c>
      <c r="D193" s="53">
        <f t="shared" si="47"/>
        <v>0</v>
      </c>
      <c r="E193" s="53">
        <f t="shared" si="48"/>
        <v>0</v>
      </c>
      <c r="F193" s="53">
        <f t="shared" si="50"/>
        <v>0</v>
      </c>
      <c r="G193" s="53">
        <f t="shared" si="49"/>
        <v>0</v>
      </c>
      <c r="H193" s="28"/>
      <c r="I193">
        <f t="shared" si="41"/>
        <v>10</v>
      </c>
      <c r="J193">
        <f t="shared" si="42"/>
        <v>10</v>
      </c>
      <c r="K193">
        <f t="shared" si="43"/>
        <v>2028</v>
      </c>
      <c r="L193">
        <f t="shared" si="36"/>
        <v>366</v>
      </c>
      <c r="M193">
        <f t="shared" si="38"/>
        <v>31</v>
      </c>
      <c r="N193">
        <f t="shared" si="44"/>
        <v>20</v>
      </c>
      <c r="O193">
        <f t="shared" si="45"/>
        <v>10</v>
      </c>
      <c r="P193" s="16">
        <f t="shared" si="46"/>
        <v>0</v>
      </c>
      <c r="Q193">
        <f t="shared" si="53"/>
        <v>-95</v>
      </c>
      <c r="R193" s="8">
        <f t="shared" si="52"/>
        <v>0</v>
      </c>
      <c r="S193" s="8">
        <f t="shared" si="51"/>
        <v>0</v>
      </c>
    </row>
    <row r="194" spans="1:19" ht="13.5" thickBot="1" x14ac:dyDescent="0.25">
      <c r="A194" s="3">
        <f t="shared" si="37"/>
        <v>182</v>
      </c>
      <c r="B194" s="7">
        <f t="shared" si="40"/>
        <v>47067</v>
      </c>
      <c r="C194" s="27">
        <v>10</v>
      </c>
      <c r="D194" s="53">
        <f t="shared" si="47"/>
        <v>0</v>
      </c>
      <c r="E194" s="53">
        <f t="shared" si="48"/>
        <v>0</v>
      </c>
      <c r="F194" s="53">
        <f t="shared" si="50"/>
        <v>0</v>
      </c>
      <c r="G194" s="53">
        <f t="shared" si="49"/>
        <v>0</v>
      </c>
      <c r="H194" s="28"/>
      <c r="I194">
        <f t="shared" si="41"/>
        <v>10</v>
      </c>
      <c r="J194">
        <f t="shared" si="42"/>
        <v>11</v>
      </c>
      <c r="K194">
        <f t="shared" si="43"/>
        <v>2028</v>
      </c>
      <c r="L194">
        <f t="shared" si="36"/>
        <v>366</v>
      </c>
      <c r="M194">
        <f t="shared" si="38"/>
        <v>30</v>
      </c>
      <c r="N194">
        <f t="shared" si="44"/>
        <v>21</v>
      </c>
      <c r="O194">
        <f t="shared" si="45"/>
        <v>10</v>
      </c>
      <c r="P194" s="16">
        <f t="shared" si="46"/>
        <v>0</v>
      </c>
      <c r="Q194">
        <f t="shared" ref="Q194:Q225" si="54">IF(Q193&lt;=1,0,Q193-1)</f>
        <v>0</v>
      </c>
      <c r="R194" s="8">
        <f t="shared" si="52"/>
        <v>0</v>
      </c>
      <c r="S194" s="8">
        <f t="shared" si="51"/>
        <v>0</v>
      </c>
    </row>
    <row r="195" spans="1:19" ht="13.5" thickBot="1" x14ac:dyDescent="0.25">
      <c r="A195" s="3">
        <f t="shared" si="37"/>
        <v>183</v>
      </c>
      <c r="B195" s="7">
        <f t="shared" si="40"/>
        <v>47097</v>
      </c>
      <c r="C195" s="27">
        <v>10</v>
      </c>
      <c r="D195" s="53">
        <f t="shared" si="47"/>
        <v>0</v>
      </c>
      <c r="E195" s="53">
        <f t="shared" si="48"/>
        <v>0</v>
      </c>
      <c r="F195" s="53">
        <f t="shared" si="50"/>
        <v>0</v>
      </c>
      <c r="G195" s="53">
        <f t="shared" si="49"/>
        <v>0</v>
      </c>
      <c r="H195" s="28"/>
      <c r="I195">
        <f t="shared" si="41"/>
        <v>10</v>
      </c>
      <c r="J195">
        <f t="shared" si="42"/>
        <v>12</v>
      </c>
      <c r="K195">
        <f t="shared" si="43"/>
        <v>2028</v>
      </c>
      <c r="L195">
        <f t="shared" si="36"/>
        <v>366</v>
      </c>
      <c r="M195">
        <f t="shared" si="38"/>
        <v>31</v>
      </c>
      <c r="N195">
        <f t="shared" si="44"/>
        <v>20</v>
      </c>
      <c r="O195">
        <f t="shared" si="45"/>
        <v>10</v>
      </c>
      <c r="P195" s="16">
        <f t="shared" si="46"/>
        <v>0</v>
      </c>
      <c r="Q195">
        <f t="shared" si="54"/>
        <v>0</v>
      </c>
      <c r="R195" s="8">
        <f t="shared" si="52"/>
        <v>0</v>
      </c>
      <c r="S195" s="8">
        <f t="shared" si="51"/>
        <v>0</v>
      </c>
    </row>
    <row r="196" spans="1:19" ht="13.5" thickBot="1" x14ac:dyDescent="0.25">
      <c r="A196" s="3">
        <f t="shared" si="37"/>
        <v>184</v>
      </c>
      <c r="B196" s="7">
        <f t="shared" si="40"/>
        <v>47128</v>
      </c>
      <c r="C196" s="27">
        <v>10</v>
      </c>
      <c r="D196" s="53">
        <f t="shared" si="47"/>
        <v>0</v>
      </c>
      <c r="E196" s="53">
        <f t="shared" si="48"/>
        <v>0</v>
      </c>
      <c r="F196" s="53">
        <f t="shared" si="50"/>
        <v>0</v>
      </c>
      <c r="G196" s="53">
        <f t="shared" si="49"/>
        <v>0</v>
      </c>
      <c r="H196" s="28"/>
      <c r="I196">
        <f t="shared" si="41"/>
        <v>10</v>
      </c>
      <c r="J196">
        <f t="shared" si="42"/>
        <v>1</v>
      </c>
      <c r="K196">
        <f t="shared" si="43"/>
        <v>2029</v>
      </c>
      <c r="L196">
        <f t="shared" si="36"/>
        <v>365</v>
      </c>
      <c r="M196">
        <f t="shared" si="38"/>
        <v>31</v>
      </c>
      <c r="N196">
        <f t="shared" si="44"/>
        <v>21</v>
      </c>
      <c r="O196">
        <f t="shared" si="45"/>
        <v>10</v>
      </c>
      <c r="P196" s="16">
        <f t="shared" si="46"/>
        <v>0</v>
      </c>
      <c r="Q196">
        <f t="shared" si="54"/>
        <v>0</v>
      </c>
      <c r="R196" s="8">
        <f t="shared" si="52"/>
        <v>0</v>
      </c>
      <c r="S196" s="8">
        <f t="shared" si="51"/>
        <v>0</v>
      </c>
    </row>
    <row r="197" spans="1:19" ht="13.5" thickBot="1" x14ac:dyDescent="0.25">
      <c r="A197" s="3">
        <f t="shared" si="37"/>
        <v>185</v>
      </c>
      <c r="B197" s="7">
        <f t="shared" si="40"/>
        <v>47159</v>
      </c>
      <c r="C197" s="27">
        <v>10</v>
      </c>
      <c r="D197" s="53">
        <f t="shared" si="47"/>
        <v>0</v>
      </c>
      <c r="E197" s="53">
        <f t="shared" si="48"/>
        <v>0</v>
      </c>
      <c r="F197" s="53">
        <f t="shared" si="50"/>
        <v>0</v>
      </c>
      <c r="G197" s="53">
        <f t="shared" si="49"/>
        <v>0</v>
      </c>
      <c r="H197" s="28"/>
      <c r="I197">
        <f t="shared" si="41"/>
        <v>10</v>
      </c>
      <c r="J197">
        <f t="shared" si="42"/>
        <v>2</v>
      </c>
      <c r="K197">
        <f t="shared" si="43"/>
        <v>2029</v>
      </c>
      <c r="L197">
        <f t="shared" si="36"/>
        <v>365</v>
      </c>
      <c r="M197">
        <f t="shared" si="38"/>
        <v>28</v>
      </c>
      <c r="N197">
        <f t="shared" si="44"/>
        <v>21</v>
      </c>
      <c r="O197">
        <f t="shared" si="45"/>
        <v>10</v>
      </c>
      <c r="P197" s="16">
        <f t="shared" si="46"/>
        <v>0</v>
      </c>
      <c r="Q197">
        <f t="shared" si="54"/>
        <v>0</v>
      </c>
      <c r="R197" s="8">
        <f t="shared" si="52"/>
        <v>0</v>
      </c>
      <c r="S197" s="8">
        <f t="shared" si="51"/>
        <v>0</v>
      </c>
    </row>
    <row r="198" spans="1:19" ht="13.5" thickBot="1" x14ac:dyDescent="0.25">
      <c r="A198" s="3">
        <f t="shared" si="37"/>
        <v>186</v>
      </c>
      <c r="B198" s="7">
        <f t="shared" si="40"/>
        <v>47187</v>
      </c>
      <c r="C198" s="27">
        <v>10</v>
      </c>
      <c r="D198" s="53">
        <f t="shared" si="47"/>
        <v>0</v>
      </c>
      <c r="E198" s="53">
        <f t="shared" si="48"/>
        <v>0</v>
      </c>
      <c r="F198" s="53">
        <f t="shared" si="50"/>
        <v>0</v>
      </c>
      <c r="G198" s="53">
        <f t="shared" si="49"/>
        <v>0</v>
      </c>
      <c r="H198" s="28"/>
      <c r="I198">
        <f t="shared" si="41"/>
        <v>10</v>
      </c>
      <c r="J198">
        <f t="shared" si="42"/>
        <v>3</v>
      </c>
      <c r="K198">
        <f t="shared" si="43"/>
        <v>2029</v>
      </c>
      <c r="L198">
        <f t="shared" si="36"/>
        <v>365</v>
      </c>
      <c r="M198">
        <f t="shared" si="38"/>
        <v>31</v>
      </c>
      <c r="N198">
        <f t="shared" si="44"/>
        <v>18</v>
      </c>
      <c r="O198">
        <f t="shared" si="45"/>
        <v>10</v>
      </c>
      <c r="P198" s="16">
        <f t="shared" si="46"/>
        <v>0</v>
      </c>
      <c r="Q198">
        <f t="shared" si="54"/>
        <v>0</v>
      </c>
      <c r="R198" s="8">
        <f t="shared" si="52"/>
        <v>0</v>
      </c>
      <c r="S198" s="8">
        <f t="shared" si="51"/>
        <v>0</v>
      </c>
    </row>
    <row r="199" spans="1:19" ht="13.5" thickBot="1" x14ac:dyDescent="0.25">
      <c r="A199" s="3">
        <f t="shared" si="37"/>
        <v>187</v>
      </c>
      <c r="B199" s="7">
        <f t="shared" si="40"/>
        <v>47218</v>
      </c>
      <c r="C199" s="27">
        <v>10</v>
      </c>
      <c r="D199" s="53">
        <f t="shared" si="47"/>
        <v>0</v>
      </c>
      <c r="E199" s="53">
        <f t="shared" si="48"/>
        <v>0</v>
      </c>
      <c r="F199" s="53">
        <f t="shared" si="50"/>
        <v>0</v>
      </c>
      <c r="G199" s="53">
        <f t="shared" si="49"/>
        <v>0</v>
      </c>
      <c r="H199" s="28"/>
      <c r="I199">
        <f t="shared" si="41"/>
        <v>10</v>
      </c>
      <c r="J199">
        <f t="shared" si="42"/>
        <v>4</v>
      </c>
      <c r="K199">
        <f t="shared" si="43"/>
        <v>2029</v>
      </c>
      <c r="L199">
        <f t="shared" si="36"/>
        <v>365</v>
      </c>
      <c r="M199">
        <f t="shared" si="38"/>
        <v>30</v>
      </c>
      <c r="N199">
        <f t="shared" si="44"/>
        <v>21</v>
      </c>
      <c r="O199">
        <f t="shared" si="45"/>
        <v>10</v>
      </c>
      <c r="P199" s="16">
        <f t="shared" si="46"/>
        <v>0</v>
      </c>
      <c r="Q199">
        <f t="shared" si="54"/>
        <v>0</v>
      </c>
      <c r="R199" s="8">
        <f t="shared" si="52"/>
        <v>0</v>
      </c>
      <c r="S199" s="8">
        <f t="shared" si="51"/>
        <v>0</v>
      </c>
    </row>
    <row r="200" spans="1:19" ht="13.5" thickBot="1" x14ac:dyDescent="0.25">
      <c r="A200" s="3">
        <f t="shared" si="37"/>
        <v>188</v>
      </c>
      <c r="B200" s="7">
        <f t="shared" si="40"/>
        <v>47248</v>
      </c>
      <c r="C200" s="27">
        <v>10</v>
      </c>
      <c r="D200" s="53">
        <f t="shared" si="47"/>
        <v>0</v>
      </c>
      <c r="E200" s="53">
        <f t="shared" si="48"/>
        <v>0</v>
      </c>
      <c r="F200" s="53">
        <f t="shared" si="50"/>
        <v>0</v>
      </c>
      <c r="G200" s="53">
        <f t="shared" si="49"/>
        <v>0</v>
      </c>
      <c r="H200" s="28"/>
      <c r="I200">
        <f t="shared" si="41"/>
        <v>10</v>
      </c>
      <c r="J200">
        <f t="shared" si="42"/>
        <v>5</v>
      </c>
      <c r="K200">
        <f t="shared" si="43"/>
        <v>2029</v>
      </c>
      <c r="L200">
        <f t="shared" si="36"/>
        <v>365</v>
      </c>
      <c r="M200">
        <f t="shared" si="38"/>
        <v>31</v>
      </c>
      <c r="N200">
        <f t="shared" si="44"/>
        <v>20</v>
      </c>
      <c r="O200">
        <f t="shared" si="45"/>
        <v>10</v>
      </c>
      <c r="P200" s="16">
        <f t="shared" si="46"/>
        <v>0</v>
      </c>
      <c r="Q200">
        <f t="shared" si="54"/>
        <v>0</v>
      </c>
      <c r="R200" s="8">
        <f t="shared" si="52"/>
        <v>0</v>
      </c>
      <c r="S200" s="8">
        <f t="shared" si="51"/>
        <v>0</v>
      </c>
    </row>
    <row r="201" spans="1:19" ht="13.5" thickBot="1" x14ac:dyDescent="0.25">
      <c r="A201" s="3">
        <f t="shared" si="37"/>
        <v>189</v>
      </c>
      <c r="B201" s="7">
        <f t="shared" si="40"/>
        <v>47279</v>
      </c>
      <c r="C201" s="27">
        <v>10</v>
      </c>
      <c r="D201" s="53">
        <f t="shared" si="47"/>
        <v>0</v>
      </c>
      <c r="E201" s="53">
        <f t="shared" si="48"/>
        <v>0</v>
      </c>
      <c r="F201" s="53">
        <f t="shared" si="50"/>
        <v>0</v>
      </c>
      <c r="G201" s="53">
        <f t="shared" si="49"/>
        <v>0</v>
      </c>
      <c r="H201" s="28"/>
      <c r="I201">
        <f t="shared" si="41"/>
        <v>10</v>
      </c>
      <c r="J201">
        <f t="shared" si="42"/>
        <v>6</v>
      </c>
      <c r="K201">
        <f t="shared" si="43"/>
        <v>2029</v>
      </c>
      <c r="L201">
        <f t="shared" si="36"/>
        <v>365</v>
      </c>
      <c r="M201">
        <f t="shared" si="38"/>
        <v>30</v>
      </c>
      <c r="N201">
        <f t="shared" si="44"/>
        <v>21</v>
      </c>
      <c r="O201">
        <f t="shared" si="45"/>
        <v>10</v>
      </c>
      <c r="P201" s="16">
        <f t="shared" si="46"/>
        <v>0</v>
      </c>
      <c r="Q201">
        <f t="shared" si="54"/>
        <v>0</v>
      </c>
      <c r="R201" s="8">
        <f t="shared" si="52"/>
        <v>0</v>
      </c>
      <c r="S201" s="8">
        <f t="shared" si="51"/>
        <v>0</v>
      </c>
    </row>
    <row r="202" spans="1:19" ht="13.5" thickBot="1" x14ac:dyDescent="0.25">
      <c r="A202" s="3">
        <f t="shared" si="37"/>
        <v>190</v>
      </c>
      <c r="B202" s="7">
        <f t="shared" si="40"/>
        <v>47309</v>
      </c>
      <c r="C202" s="27">
        <v>10</v>
      </c>
      <c r="D202" s="53">
        <f t="shared" si="47"/>
        <v>0</v>
      </c>
      <c r="E202" s="53">
        <f t="shared" si="48"/>
        <v>0</v>
      </c>
      <c r="F202" s="53">
        <f t="shared" si="50"/>
        <v>0</v>
      </c>
      <c r="G202" s="53">
        <f t="shared" si="49"/>
        <v>0</v>
      </c>
      <c r="H202" s="28"/>
      <c r="I202">
        <f t="shared" si="41"/>
        <v>10</v>
      </c>
      <c r="J202">
        <f t="shared" si="42"/>
        <v>7</v>
      </c>
      <c r="K202">
        <f t="shared" si="43"/>
        <v>2029</v>
      </c>
      <c r="L202">
        <f t="shared" si="36"/>
        <v>365</v>
      </c>
      <c r="M202">
        <f t="shared" si="38"/>
        <v>31</v>
      </c>
      <c r="N202">
        <f t="shared" si="44"/>
        <v>20</v>
      </c>
      <c r="O202">
        <f t="shared" si="45"/>
        <v>10</v>
      </c>
      <c r="P202" s="16">
        <f t="shared" si="46"/>
        <v>0</v>
      </c>
      <c r="Q202">
        <f t="shared" si="54"/>
        <v>0</v>
      </c>
      <c r="R202" s="8">
        <f t="shared" si="52"/>
        <v>0</v>
      </c>
      <c r="S202" s="8">
        <f t="shared" si="51"/>
        <v>0</v>
      </c>
    </row>
    <row r="203" spans="1:19" ht="13.5" thickBot="1" x14ac:dyDescent="0.25">
      <c r="A203" s="3">
        <f t="shared" si="37"/>
        <v>191</v>
      </c>
      <c r="B203" s="7">
        <f t="shared" si="40"/>
        <v>47340</v>
      </c>
      <c r="C203" s="27">
        <v>10</v>
      </c>
      <c r="D203" s="53">
        <f t="shared" si="47"/>
        <v>0</v>
      </c>
      <c r="E203" s="53">
        <f t="shared" si="48"/>
        <v>0</v>
      </c>
      <c r="F203" s="53">
        <f t="shared" si="50"/>
        <v>0</v>
      </c>
      <c r="G203" s="53">
        <f t="shared" si="49"/>
        <v>0</v>
      </c>
      <c r="H203" s="28"/>
      <c r="I203">
        <f t="shared" si="41"/>
        <v>10</v>
      </c>
      <c r="J203">
        <f t="shared" si="42"/>
        <v>8</v>
      </c>
      <c r="K203">
        <f t="shared" si="43"/>
        <v>2029</v>
      </c>
      <c r="L203">
        <f t="shared" si="36"/>
        <v>365</v>
      </c>
      <c r="M203">
        <f t="shared" si="38"/>
        <v>31</v>
      </c>
      <c r="N203">
        <f t="shared" si="44"/>
        <v>21</v>
      </c>
      <c r="O203">
        <f t="shared" si="45"/>
        <v>10</v>
      </c>
      <c r="P203" s="16">
        <f t="shared" si="46"/>
        <v>0</v>
      </c>
      <c r="Q203">
        <f t="shared" si="54"/>
        <v>0</v>
      </c>
      <c r="R203" s="8">
        <f t="shared" si="52"/>
        <v>0</v>
      </c>
      <c r="S203" s="8">
        <f t="shared" si="51"/>
        <v>0</v>
      </c>
    </row>
    <row r="204" spans="1:19" ht="13.5" thickBot="1" x14ac:dyDescent="0.25">
      <c r="A204" s="3">
        <f t="shared" si="37"/>
        <v>192</v>
      </c>
      <c r="B204" s="7">
        <f t="shared" si="40"/>
        <v>47371</v>
      </c>
      <c r="C204" s="27">
        <v>10</v>
      </c>
      <c r="D204" s="53">
        <f t="shared" si="47"/>
        <v>0</v>
      </c>
      <c r="E204" s="53">
        <f t="shared" si="48"/>
        <v>0</v>
      </c>
      <c r="F204" s="53">
        <f t="shared" si="50"/>
        <v>0</v>
      </c>
      <c r="G204" s="53">
        <f t="shared" si="49"/>
        <v>0</v>
      </c>
      <c r="H204" s="28"/>
      <c r="I204">
        <f t="shared" si="41"/>
        <v>10</v>
      </c>
      <c r="J204">
        <f t="shared" si="42"/>
        <v>9</v>
      </c>
      <c r="K204">
        <f t="shared" si="43"/>
        <v>2029</v>
      </c>
      <c r="L204">
        <f t="shared" ref="L204:L267" si="55">IF(OR(K204=2008,K204=2012,K204=2016,K204=2020,K204=2024,K204=2028),366,365)</f>
        <v>365</v>
      </c>
      <c r="M204">
        <f t="shared" si="38"/>
        <v>30</v>
      </c>
      <c r="N204">
        <f t="shared" si="44"/>
        <v>21</v>
      </c>
      <c r="O204">
        <f t="shared" si="45"/>
        <v>10</v>
      </c>
      <c r="P204" s="16">
        <f t="shared" si="46"/>
        <v>0</v>
      </c>
      <c r="Q204">
        <f t="shared" si="54"/>
        <v>0</v>
      </c>
      <c r="R204" s="8">
        <f t="shared" si="52"/>
        <v>0</v>
      </c>
      <c r="S204" s="8">
        <f t="shared" si="51"/>
        <v>0</v>
      </c>
    </row>
    <row r="205" spans="1:19" ht="13.5" thickBot="1" x14ac:dyDescent="0.25">
      <c r="A205" s="3">
        <f t="shared" ref="A205:A268" si="56">A204+1</f>
        <v>193</v>
      </c>
      <c r="B205" s="7">
        <f t="shared" si="40"/>
        <v>47401</v>
      </c>
      <c r="C205" s="27">
        <v>10</v>
      </c>
      <c r="D205" s="53">
        <f t="shared" si="47"/>
        <v>0</v>
      </c>
      <c r="E205" s="53">
        <f t="shared" si="48"/>
        <v>0</v>
      </c>
      <c r="F205" s="53">
        <f t="shared" si="50"/>
        <v>0</v>
      </c>
      <c r="G205" s="53">
        <f t="shared" si="49"/>
        <v>0</v>
      </c>
      <c r="H205" s="28"/>
      <c r="I205">
        <f t="shared" si="41"/>
        <v>10</v>
      </c>
      <c r="J205">
        <f t="shared" si="42"/>
        <v>10</v>
      </c>
      <c r="K205">
        <f t="shared" si="43"/>
        <v>2029</v>
      </c>
      <c r="L205">
        <f t="shared" si="55"/>
        <v>365</v>
      </c>
      <c r="M205">
        <f t="shared" ref="M205:M268" si="57">IF(OR(J205=1,J205=3,J205=5,J205=7,J205=8,J205=10,J205=12),31,IF(OR(J205=4,J205=6,J205=9,J205=11),30,IF(L205=365,28,29)))</f>
        <v>31</v>
      </c>
      <c r="N205">
        <f t="shared" si="44"/>
        <v>20</v>
      </c>
      <c r="O205">
        <f t="shared" si="45"/>
        <v>10</v>
      </c>
      <c r="P205" s="16">
        <f t="shared" si="46"/>
        <v>0</v>
      </c>
      <c r="Q205">
        <f t="shared" si="54"/>
        <v>0</v>
      </c>
      <c r="R205" s="8">
        <f t="shared" si="52"/>
        <v>0</v>
      </c>
      <c r="S205" s="8">
        <f t="shared" si="51"/>
        <v>0</v>
      </c>
    </row>
    <row r="206" spans="1:19" ht="13.5" thickBot="1" x14ac:dyDescent="0.25">
      <c r="A206" s="3">
        <f t="shared" si="56"/>
        <v>194</v>
      </c>
      <c r="B206" s="7">
        <f t="shared" ref="B206:B269" si="58">DATE(K206,J206,I206)</f>
        <v>47432</v>
      </c>
      <c r="C206" s="27">
        <v>10</v>
      </c>
      <c r="D206" s="53">
        <f t="shared" si="47"/>
        <v>0</v>
      </c>
      <c r="E206" s="53">
        <f t="shared" si="48"/>
        <v>0</v>
      </c>
      <c r="F206" s="53">
        <f t="shared" si="50"/>
        <v>0</v>
      </c>
      <c r="G206" s="53">
        <f t="shared" si="49"/>
        <v>0</v>
      </c>
      <c r="H206" s="28"/>
      <c r="I206">
        <f t="shared" ref="I206:I269" si="59">I205</f>
        <v>10</v>
      </c>
      <c r="J206">
        <f t="shared" ref="J206:J269" si="60">IF(J205=12,1,J205+1)</f>
        <v>11</v>
      </c>
      <c r="K206">
        <f t="shared" ref="K206:K269" si="61">IF(J205=12,K205+1,K205)</f>
        <v>2029</v>
      </c>
      <c r="L206">
        <f t="shared" si="55"/>
        <v>365</v>
      </c>
      <c r="M206">
        <f t="shared" si="57"/>
        <v>30</v>
      </c>
      <c r="N206">
        <f t="shared" ref="N206:N269" si="62">M205-I205</f>
        <v>21</v>
      </c>
      <c r="O206">
        <f t="shared" ref="O206:O269" si="63">M205-N206</f>
        <v>10</v>
      </c>
      <c r="P206" s="16">
        <f t="shared" ref="P206:P269" si="64">C206-O206</f>
        <v>0</v>
      </c>
      <c r="Q206">
        <f t="shared" si="54"/>
        <v>0</v>
      </c>
      <c r="R206" s="8">
        <f t="shared" si="52"/>
        <v>0</v>
      </c>
      <c r="S206" s="8">
        <f t="shared" si="51"/>
        <v>0</v>
      </c>
    </row>
    <row r="207" spans="1:19" ht="13.5" thickBot="1" x14ac:dyDescent="0.25">
      <c r="A207" s="3">
        <f t="shared" si="56"/>
        <v>195</v>
      </c>
      <c r="B207" s="7">
        <f t="shared" si="58"/>
        <v>47462</v>
      </c>
      <c r="C207" s="27">
        <v>10</v>
      </c>
      <c r="D207" s="53">
        <f t="shared" ref="D207:D270" si="65">ROUND(G206*($D$2/L206)*(N207-P206)+G206*($D$2/L207)*O207+G205*($D$2/L206)*P206,2)</f>
        <v>0</v>
      </c>
      <c r="E207" s="53">
        <f t="shared" si="48"/>
        <v>0</v>
      </c>
      <c r="F207" s="53">
        <f t="shared" si="50"/>
        <v>0</v>
      </c>
      <c r="G207" s="53">
        <f t="shared" si="49"/>
        <v>0</v>
      </c>
      <c r="H207" s="28"/>
      <c r="I207">
        <f t="shared" si="59"/>
        <v>10</v>
      </c>
      <c r="J207">
        <f t="shared" si="60"/>
        <v>12</v>
      </c>
      <c r="K207">
        <f t="shared" si="61"/>
        <v>2029</v>
      </c>
      <c r="L207">
        <f t="shared" si="55"/>
        <v>365</v>
      </c>
      <c r="M207">
        <f t="shared" si="57"/>
        <v>31</v>
      </c>
      <c r="N207">
        <f t="shared" si="62"/>
        <v>20</v>
      </c>
      <c r="O207">
        <f t="shared" si="63"/>
        <v>10</v>
      </c>
      <c r="P207" s="16">
        <f t="shared" si="64"/>
        <v>0</v>
      </c>
      <c r="Q207">
        <f t="shared" si="54"/>
        <v>0</v>
      </c>
      <c r="R207" s="8">
        <f t="shared" si="52"/>
        <v>0</v>
      </c>
      <c r="S207" s="8">
        <f t="shared" si="51"/>
        <v>0</v>
      </c>
    </row>
    <row r="208" spans="1:19" ht="13.5" thickBot="1" x14ac:dyDescent="0.25">
      <c r="A208" s="3">
        <f t="shared" si="56"/>
        <v>196</v>
      </c>
      <c r="B208" s="7">
        <f t="shared" si="58"/>
        <v>47493</v>
      </c>
      <c r="C208" s="27">
        <v>10</v>
      </c>
      <c r="D208" s="53">
        <f t="shared" si="65"/>
        <v>0</v>
      </c>
      <c r="E208" s="53">
        <f t="shared" ref="E208:E271" si="66">IF(G207&gt;F207,S208-D208,G207)</f>
        <v>0</v>
      </c>
      <c r="F208" s="53">
        <f t="shared" si="50"/>
        <v>0</v>
      </c>
      <c r="G208" s="53">
        <f t="shared" ref="G208:G271" si="67">IF(E208&lt;G207,G207-E208-H208,0)</f>
        <v>0</v>
      </c>
      <c r="H208" s="28"/>
      <c r="I208">
        <f t="shared" si="59"/>
        <v>10</v>
      </c>
      <c r="J208">
        <f t="shared" si="60"/>
        <v>1</v>
      </c>
      <c r="K208">
        <f t="shared" si="61"/>
        <v>2030</v>
      </c>
      <c r="L208">
        <f t="shared" si="55"/>
        <v>365</v>
      </c>
      <c r="M208">
        <f t="shared" si="57"/>
        <v>31</v>
      </c>
      <c r="N208">
        <f t="shared" si="62"/>
        <v>21</v>
      </c>
      <c r="O208">
        <f t="shared" si="63"/>
        <v>10</v>
      </c>
      <c r="P208" s="16">
        <f t="shared" si="64"/>
        <v>0</v>
      </c>
      <c r="Q208">
        <f t="shared" si="54"/>
        <v>0</v>
      </c>
      <c r="R208" s="8">
        <f t="shared" si="52"/>
        <v>0</v>
      </c>
      <c r="S208" s="8">
        <f t="shared" si="51"/>
        <v>0</v>
      </c>
    </row>
    <row r="209" spans="1:19" ht="13.5" thickBot="1" x14ac:dyDescent="0.25">
      <c r="A209" s="3">
        <f t="shared" si="56"/>
        <v>197</v>
      </c>
      <c r="B209" s="7">
        <f t="shared" si="58"/>
        <v>47524</v>
      </c>
      <c r="C209" s="27">
        <v>10</v>
      </c>
      <c r="D209" s="53">
        <f t="shared" si="65"/>
        <v>0</v>
      </c>
      <c r="E209" s="53">
        <f t="shared" si="66"/>
        <v>0</v>
      </c>
      <c r="F209" s="53">
        <f t="shared" ref="F209:F272" si="68">IF(AND(H208&lt;&gt;0,$K$9=1),S209,IF(G208&gt;F208,F208,D209+E209))</f>
        <v>0</v>
      </c>
      <c r="G209" s="53">
        <f t="shared" si="67"/>
        <v>0</v>
      </c>
      <c r="H209" s="28"/>
      <c r="I209">
        <f t="shared" si="59"/>
        <v>10</v>
      </c>
      <c r="J209">
        <f t="shared" si="60"/>
        <v>2</v>
      </c>
      <c r="K209">
        <f t="shared" si="61"/>
        <v>2030</v>
      </c>
      <c r="L209">
        <f t="shared" si="55"/>
        <v>365</v>
      </c>
      <c r="M209">
        <f t="shared" si="57"/>
        <v>28</v>
      </c>
      <c r="N209">
        <f t="shared" si="62"/>
        <v>21</v>
      </c>
      <c r="O209">
        <f t="shared" si="63"/>
        <v>10</v>
      </c>
      <c r="P209" s="16">
        <f t="shared" si="64"/>
        <v>0</v>
      </c>
      <c r="Q209">
        <f t="shared" si="54"/>
        <v>0</v>
      </c>
      <c r="R209" s="8">
        <f t="shared" si="52"/>
        <v>0</v>
      </c>
      <c r="S209" s="8">
        <f t="shared" ref="S209:S272" si="69">IF(AND(H208&lt;&gt;0,$K$9=1),R209,IF(Q209=0,0,S208))</f>
        <v>0</v>
      </c>
    </row>
    <row r="210" spans="1:19" ht="13.5" thickBot="1" x14ac:dyDescent="0.25">
      <c r="A210" s="3">
        <f t="shared" si="56"/>
        <v>198</v>
      </c>
      <c r="B210" s="7">
        <f t="shared" si="58"/>
        <v>47552</v>
      </c>
      <c r="C210" s="27">
        <v>10</v>
      </c>
      <c r="D210" s="53">
        <f t="shared" si="65"/>
        <v>0</v>
      </c>
      <c r="E210" s="53">
        <f t="shared" si="66"/>
        <v>0</v>
      </c>
      <c r="F210" s="53">
        <f t="shared" si="68"/>
        <v>0</v>
      </c>
      <c r="G210" s="53">
        <f t="shared" si="67"/>
        <v>0</v>
      </c>
      <c r="H210" s="28"/>
      <c r="I210">
        <f t="shared" si="59"/>
        <v>10</v>
      </c>
      <c r="J210">
        <f t="shared" si="60"/>
        <v>3</v>
      </c>
      <c r="K210">
        <f t="shared" si="61"/>
        <v>2030</v>
      </c>
      <c r="L210">
        <f t="shared" si="55"/>
        <v>365</v>
      </c>
      <c r="M210">
        <f t="shared" si="57"/>
        <v>31</v>
      </c>
      <c r="N210">
        <f t="shared" si="62"/>
        <v>18</v>
      </c>
      <c r="O210">
        <f t="shared" si="63"/>
        <v>10</v>
      </c>
      <c r="P210" s="16">
        <f t="shared" si="64"/>
        <v>0</v>
      </c>
      <c r="Q210">
        <f t="shared" si="54"/>
        <v>0</v>
      </c>
      <c r="R210" s="8">
        <f t="shared" ref="R210:R273" si="70">IF(Q210=0,0,ROUND(G209*(($D$2/12)/(1-POWER(1+$D$2/12,-(Q210)))),2))</f>
        <v>0</v>
      </c>
      <c r="S210" s="8">
        <f t="shared" si="69"/>
        <v>0</v>
      </c>
    </row>
    <row r="211" spans="1:19" ht="13.5" thickBot="1" x14ac:dyDescent="0.25">
      <c r="A211" s="3">
        <f t="shared" si="56"/>
        <v>199</v>
      </c>
      <c r="B211" s="7">
        <f t="shared" si="58"/>
        <v>47583</v>
      </c>
      <c r="C211" s="27">
        <v>10</v>
      </c>
      <c r="D211" s="53">
        <f t="shared" si="65"/>
        <v>0</v>
      </c>
      <c r="E211" s="53">
        <f t="shared" si="66"/>
        <v>0</v>
      </c>
      <c r="F211" s="53">
        <f t="shared" si="68"/>
        <v>0</v>
      </c>
      <c r="G211" s="53">
        <f t="shared" si="67"/>
        <v>0</v>
      </c>
      <c r="H211" s="28"/>
      <c r="I211">
        <f t="shared" si="59"/>
        <v>10</v>
      </c>
      <c r="J211">
        <f t="shared" si="60"/>
        <v>4</v>
      </c>
      <c r="K211">
        <f t="shared" si="61"/>
        <v>2030</v>
      </c>
      <c r="L211">
        <f t="shared" si="55"/>
        <v>365</v>
      </c>
      <c r="M211">
        <f t="shared" si="57"/>
        <v>30</v>
      </c>
      <c r="N211">
        <f t="shared" si="62"/>
        <v>21</v>
      </c>
      <c r="O211">
        <f t="shared" si="63"/>
        <v>10</v>
      </c>
      <c r="P211" s="16">
        <f t="shared" si="64"/>
        <v>0</v>
      </c>
      <c r="Q211">
        <f t="shared" si="54"/>
        <v>0</v>
      </c>
      <c r="R211" s="8">
        <f t="shared" si="70"/>
        <v>0</v>
      </c>
      <c r="S211" s="8">
        <f t="shared" si="69"/>
        <v>0</v>
      </c>
    </row>
    <row r="212" spans="1:19" ht="13.5" thickBot="1" x14ac:dyDescent="0.25">
      <c r="A212" s="3">
        <f t="shared" si="56"/>
        <v>200</v>
      </c>
      <c r="B212" s="7">
        <f t="shared" si="58"/>
        <v>47613</v>
      </c>
      <c r="C212" s="27">
        <v>10</v>
      </c>
      <c r="D212" s="53">
        <f t="shared" si="65"/>
        <v>0</v>
      </c>
      <c r="E212" s="53">
        <f t="shared" si="66"/>
        <v>0</v>
      </c>
      <c r="F212" s="53">
        <f t="shared" si="68"/>
        <v>0</v>
      </c>
      <c r="G212" s="53">
        <f t="shared" si="67"/>
        <v>0</v>
      </c>
      <c r="H212" s="28"/>
      <c r="I212">
        <f t="shared" si="59"/>
        <v>10</v>
      </c>
      <c r="J212">
        <f t="shared" si="60"/>
        <v>5</v>
      </c>
      <c r="K212">
        <f t="shared" si="61"/>
        <v>2030</v>
      </c>
      <c r="L212">
        <f t="shared" si="55"/>
        <v>365</v>
      </c>
      <c r="M212">
        <f t="shared" si="57"/>
        <v>31</v>
      </c>
      <c r="N212">
        <f t="shared" si="62"/>
        <v>20</v>
      </c>
      <c r="O212">
        <f t="shared" si="63"/>
        <v>10</v>
      </c>
      <c r="P212" s="16">
        <f t="shared" si="64"/>
        <v>0</v>
      </c>
      <c r="Q212">
        <f t="shared" si="54"/>
        <v>0</v>
      </c>
      <c r="R212" s="8">
        <f t="shared" si="70"/>
        <v>0</v>
      </c>
      <c r="S212" s="8">
        <f t="shared" si="69"/>
        <v>0</v>
      </c>
    </row>
    <row r="213" spans="1:19" ht="13.5" thickBot="1" x14ac:dyDescent="0.25">
      <c r="A213" s="3">
        <f t="shared" si="56"/>
        <v>201</v>
      </c>
      <c r="B213" s="7">
        <f t="shared" si="58"/>
        <v>47644</v>
      </c>
      <c r="C213" s="27">
        <v>10</v>
      </c>
      <c r="D213" s="53">
        <f t="shared" si="65"/>
        <v>0</v>
      </c>
      <c r="E213" s="53">
        <f t="shared" si="66"/>
        <v>0</v>
      </c>
      <c r="F213" s="53">
        <f t="shared" si="68"/>
        <v>0</v>
      </c>
      <c r="G213" s="53">
        <f t="shared" si="67"/>
        <v>0</v>
      </c>
      <c r="H213" s="28"/>
      <c r="I213">
        <f t="shared" si="59"/>
        <v>10</v>
      </c>
      <c r="J213">
        <f t="shared" si="60"/>
        <v>6</v>
      </c>
      <c r="K213">
        <f t="shared" si="61"/>
        <v>2030</v>
      </c>
      <c r="L213">
        <f t="shared" si="55"/>
        <v>365</v>
      </c>
      <c r="M213">
        <f t="shared" si="57"/>
        <v>30</v>
      </c>
      <c r="N213">
        <f t="shared" si="62"/>
        <v>21</v>
      </c>
      <c r="O213">
        <f t="shared" si="63"/>
        <v>10</v>
      </c>
      <c r="P213" s="16">
        <f t="shared" si="64"/>
        <v>0</v>
      </c>
      <c r="Q213">
        <f t="shared" si="54"/>
        <v>0</v>
      </c>
      <c r="R213" s="8">
        <f t="shared" si="70"/>
        <v>0</v>
      </c>
      <c r="S213" s="8">
        <f t="shared" si="69"/>
        <v>0</v>
      </c>
    </row>
    <row r="214" spans="1:19" ht="13.5" thickBot="1" x14ac:dyDescent="0.25">
      <c r="A214" s="3">
        <f t="shared" si="56"/>
        <v>202</v>
      </c>
      <c r="B214" s="7">
        <f t="shared" si="58"/>
        <v>47674</v>
      </c>
      <c r="C214" s="27">
        <v>10</v>
      </c>
      <c r="D214" s="53">
        <f t="shared" si="65"/>
        <v>0</v>
      </c>
      <c r="E214" s="53">
        <f t="shared" si="66"/>
        <v>0</v>
      </c>
      <c r="F214" s="53">
        <f t="shared" si="68"/>
        <v>0</v>
      </c>
      <c r="G214" s="53">
        <f t="shared" si="67"/>
        <v>0</v>
      </c>
      <c r="H214" s="28"/>
      <c r="I214">
        <f t="shared" si="59"/>
        <v>10</v>
      </c>
      <c r="J214">
        <f t="shared" si="60"/>
        <v>7</v>
      </c>
      <c r="K214">
        <f t="shared" si="61"/>
        <v>2030</v>
      </c>
      <c r="L214">
        <f t="shared" si="55"/>
        <v>365</v>
      </c>
      <c r="M214">
        <f t="shared" si="57"/>
        <v>31</v>
      </c>
      <c r="N214">
        <f t="shared" si="62"/>
        <v>20</v>
      </c>
      <c r="O214">
        <f t="shared" si="63"/>
        <v>10</v>
      </c>
      <c r="P214" s="16">
        <f t="shared" si="64"/>
        <v>0</v>
      </c>
      <c r="Q214">
        <f t="shared" si="54"/>
        <v>0</v>
      </c>
      <c r="R214" s="8">
        <f t="shared" si="70"/>
        <v>0</v>
      </c>
      <c r="S214" s="8">
        <f t="shared" si="69"/>
        <v>0</v>
      </c>
    </row>
    <row r="215" spans="1:19" ht="13.5" thickBot="1" x14ac:dyDescent="0.25">
      <c r="A215" s="3">
        <f t="shared" si="56"/>
        <v>203</v>
      </c>
      <c r="B215" s="7">
        <f t="shared" si="58"/>
        <v>47705</v>
      </c>
      <c r="C215" s="27">
        <v>10</v>
      </c>
      <c r="D215" s="53">
        <f t="shared" si="65"/>
        <v>0</v>
      </c>
      <c r="E215" s="53">
        <f t="shared" si="66"/>
        <v>0</v>
      </c>
      <c r="F215" s="53">
        <f t="shared" si="68"/>
        <v>0</v>
      </c>
      <c r="G215" s="53">
        <f t="shared" si="67"/>
        <v>0</v>
      </c>
      <c r="H215" s="28"/>
      <c r="I215">
        <f t="shared" si="59"/>
        <v>10</v>
      </c>
      <c r="J215">
        <f t="shared" si="60"/>
        <v>8</v>
      </c>
      <c r="K215">
        <f t="shared" si="61"/>
        <v>2030</v>
      </c>
      <c r="L215">
        <f t="shared" si="55"/>
        <v>365</v>
      </c>
      <c r="M215">
        <f t="shared" si="57"/>
        <v>31</v>
      </c>
      <c r="N215">
        <f t="shared" si="62"/>
        <v>21</v>
      </c>
      <c r="O215">
        <f t="shared" si="63"/>
        <v>10</v>
      </c>
      <c r="P215" s="16">
        <f t="shared" si="64"/>
        <v>0</v>
      </c>
      <c r="Q215">
        <f t="shared" si="54"/>
        <v>0</v>
      </c>
      <c r="R215" s="8">
        <f t="shared" si="70"/>
        <v>0</v>
      </c>
      <c r="S215" s="8">
        <f t="shared" si="69"/>
        <v>0</v>
      </c>
    </row>
    <row r="216" spans="1:19" ht="13.5" thickBot="1" x14ac:dyDescent="0.25">
      <c r="A216" s="3">
        <f t="shared" si="56"/>
        <v>204</v>
      </c>
      <c r="B216" s="7">
        <f t="shared" si="58"/>
        <v>47736</v>
      </c>
      <c r="C216" s="27">
        <v>10</v>
      </c>
      <c r="D216" s="53">
        <f t="shared" si="65"/>
        <v>0</v>
      </c>
      <c r="E216" s="53">
        <f t="shared" si="66"/>
        <v>0</v>
      </c>
      <c r="F216" s="53">
        <f t="shared" si="68"/>
        <v>0</v>
      </c>
      <c r="G216" s="53">
        <f t="shared" si="67"/>
        <v>0</v>
      </c>
      <c r="H216" s="28"/>
      <c r="I216">
        <f t="shared" si="59"/>
        <v>10</v>
      </c>
      <c r="J216">
        <f t="shared" si="60"/>
        <v>9</v>
      </c>
      <c r="K216">
        <f t="shared" si="61"/>
        <v>2030</v>
      </c>
      <c r="L216">
        <f t="shared" si="55"/>
        <v>365</v>
      </c>
      <c r="M216">
        <f t="shared" si="57"/>
        <v>30</v>
      </c>
      <c r="N216">
        <f t="shared" si="62"/>
        <v>21</v>
      </c>
      <c r="O216">
        <f t="shared" si="63"/>
        <v>10</v>
      </c>
      <c r="P216" s="16">
        <f t="shared" si="64"/>
        <v>0</v>
      </c>
      <c r="Q216">
        <f t="shared" si="54"/>
        <v>0</v>
      </c>
      <c r="R216" s="8">
        <f t="shared" si="70"/>
        <v>0</v>
      </c>
      <c r="S216" s="8">
        <f t="shared" si="69"/>
        <v>0</v>
      </c>
    </row>
    <row r="217" spans="1:19" ht="13.5" thickBot="1" x14ac:dyDescent="0.25">
      <c r="A217" s="3">
        <f t="shared" si="56"/>
        <v>205</v>
      </c>
      <c r="B217" s="7">
        <f t="shared" si="58"/>
        <v>47766</v>
      </c>
      <c r="C217" s="27">
        <v>10</v>
      </c>
      <c r="D217" s="53">
        <f t="shared" si="65"/>
        <v>0</v>
      </c>
      <c r="E217" s="53">
        <f t="shared" si="66"/>
        <v>0</v>
      </c>
      <c r="F217" s="53">
        <f t="shared" si="68"/>
        <v>0</v>
      </c>
      <c r="G217" s="53">
        <f t="shared" si="67"/>
        <v>0</v>
      </c>
      <c r="H217" s="28"/>
      <c r="I217">
        <f t="shared" si="59"/>
        <v>10</v>
      </c>
      <c r="J217">
        <f t="shared" si="60"/>
        <v>10</v>
      </c>
      <c r="K217">
        <f t="shared" si="61"/>
        <v>2030</v>
      </c>
      <c r="L217">
        <f t="shared" si="55"/>
        <v>365</v>
      </c>
      <c r="M217">
        <f t="shared" si="57"/>
        <v>31</v>
      </c>
      <c r="N217">
        <f t="shared" si="62"/>
        <v>20</v>
      </c>
      <c r="O217">
        <f t="shared" si="63"/>
        <v>10</v>
      </c>
      <c r="P217" s="16">
        <f t="shared" si="64"/>
        <v>0</v>
      </c>
      <c r="Q217">
        <f t="shared" si="54"/>
        <v>0</v>
      </c>
      <c r="R217" s="8">
        <f t="shared" si="70"/>
        <v>0</v>
      </c>
      <c r="S217" s="8">
        <f t="shared" si="69"/>
        <v>0</v>
      </c>
    </row>
    <row r="218" spans="1:19" ht="13.5" thickBot="1" x14ac:dyDescent="0.25">
      <c r="A218" s="3">
        <f t="shared" si="56"/>
        <v>206</v>
      </c>
      <c r="B218" s="7">
        <f t="shared" si="58"/>
        <v>47797</v>
      </c>
      <c r="C218" s="27">
        <v>10</v>
      </c>
      <c r="D218" s="53">
        <f t="shared" si="65"/>
        <v>0</v>
      </c>
      <c r="E218" s="53">
        <f t="shared" si="66"/>
        <v>0</v>
      </c>
      <c r="F218" s="53">
        <f t="shared" si="68"/>
        <v>0</v>
      </c>
      <c r="G218" s="53">
        <f t="shared" si="67"/>
        <v>0</v>
      </c>
      <c r="H218" s="28"/>
      <c r="I218">
        <f t="shared" si="59"/>
        <v>10</v>
      </c>
      <c r="J218">
        <f t="shared" si="60"/>
        <v>11</v>
      </c>
      <c r="K218">
        <f t="shared" si="61"/>
        <v>2030</v>
      </c>
      <c r="L218">
        <f t="shared" si="55"/>
        <v>365</v>
      </c>
      <c r="M218">
        <f t="shared" si="57"/>
        <v>30</v>
      </c>
      <c r="N218">
        <f t="shared" si="62"/>
        <v>21</v>
      </c>
      <c r="O218">
        <f t="shared" si="63"/>
        <v>10</v>
      </c>
      <c r="P218" s="16">
        <f t="shared" si="64"/>
        <v>0</v>
      </c>
      <c r="Q218">
        <f t="shared" si="54"/>
        <v>0</v>
      </c>
      <c r="R218" s="8">
        <f t="shared" si="70"/>
        <v>0</v>
      </c>
      <c r="S218" s="8">
        <f t="shared" si="69"/>
        <v>0</v>
      </c>
    </row>
    <row r="219" spans="1:19" ht="13.5" thickBot="1" x14ac:dyDescent="0.25">
      <c r="A219" s="3">
        <f t="shared" si="56"/>
        <v>207</v>
      </c>
      <c r="B219" s="7">
        <f t="shared" si="58"/>
        <v>47827</v>
      </c>
      <c r="C219" s="27">
        <v>10</v>
      </c>
      <c r="D219" s="53">
        <f t="shared" si="65"/>
        <v>0</v>
      </c>
      <c r="E219" s="53">
        <f t="shared" si="66"/>
        <v>0</v>
      </c>
      <c r="F219" s="53">
        <f t="shared" si="68"/>
        <v>0</v>
      </c>
      <c r="G219" s="53">
        <f t="shared" si="67"/>
        <v>0</v>
      </c>
      <c r="H219" s="28"/>
      <c r="I219">
        <f t="shared" si="59"/>
        <v>10</v>
      </c>
      <c r="J219">
        <f t="shared" si="60"/>
        <v>12</v>
      </c>
      <c r="K219">
        <f t="shared" si="61"/>
        <v>2030</v>
      </c>
      <c r="L219">
        <f t="shared" si="55"/>
        <v>365</v>
      </c>
      <c r="M219">
        <f t="shared" si="57"/>
        <v>31</v>
      </c>
      <c r="N219">
        <f t="shared" si="62"/>
        <v>20</v>
      </c>
      <c r="O219">
        <f t="shared" si="63"/>
        <v>10</v>
      </c>
      <c r="P219" s="16">
        <f t="shared" si="64"/>
        <v>0</v>
      </c>
      <c r="Q219">
        <f t="shared" si="54"/>
        <v>0</v>
      </c>
      <c r="R219" s="8">
        <f t="shared" si="70"/>
        <v>0</v>
      </c>
      <c r="S219" s="8">
        <f t="shared" si="69"/>
        <v>0</v>
      </c>
    </row>
    <row r="220" spans="1:19" ht="13.5" thickBot="1" x14ac:dyDescent="0.25">
      <c r="A220" s="3">
        <f t="shared" si="56"/>
        <v>208</v>
      </c>
      <c r="B220" s="7">
        <f t="shared" si="58"/>
        <v>47858</v>
      </c>
      <c r="C220" s="27">
        <v>10</v>
      </c>
      <c r="D220" s="53">
        <f t="shared" si="65"/>
        <v>0</v>
      </c>
      <c r="E220" s="53">
        <f t="shared" si="66"/>
        <v>0</v>
      </c>
      <c r="F220" s="53">
        <f t="shared" si="68"/>
        <v>0</v>
      </c>
      <c r="G220" s="53">
        <f t="shared" si="67"/>
        <v>0</v>
      </c>
      <c r="H220" s="28"/>
      <c r="I220">
        <f t="shared" si="59"/>
        <v>10</v>
      </c>
      <c r="J220">
        <f t="shared" si="60"/>
        <v>1</v>
      </c>
      <c r="K220">
        <f t="shared" si="61"/>
        <v>2031</v>
      </c>
      <c r="L220">
        <f t="shared" si="55"/>
        <v>365</v>
      </c>
      <c r="M220">
        <f t="shared" si="57"/>
        <v>31</v>
      </c>
      <c r="N220">
        <f t="shared" si="62"/>
        <v>21</v>
      </c>
      <c r="O220">
        <f t="shared" si="63"/>
        <v>10</v>
      </c>
      <c r="P220" s="16">
        <f t="shared" si="64"/>
        <v>0</v>
      </c>
      <c r="Q220">
        <f t="shared" si="54"/>
        <v>0</v>
      </c>
      <c r="R220" s="8">
        <f t="shared" si="70"/>
        <v>0</v>
      </c>
      <c r="S220" s="8">
        <f t="shared" si="69"/>
        <v>0</v>
      </c>
    </row>
    <row r="221" spans="1:19" ht="13.5" thickBot="1" x14ac:dyDescent="0.25">
      <c r="A221" s="3">
        <f t="shared" si="56"/>
        <v>209</v>
      </c>
      <c r="B221" s="7">
        <f t="shared" si="58"/>
        <v>47889</v>
      </c>
      <c r="C221" s="27">
        <v>10</v>
      </c>
      <c r="D221" s="53">
        <f t="shared" si="65"/>
        <v>0</v>
      </c>
      <c r="E221" s="53">
        <f t="shared" si="66"/>
        <v>0</v>
      </c>
      <c r="F221" s="53">
        <f t="shared" si="68"/>
        <v>0</v>
      </c>
      <c r="G221" s="53">
        <f t="shared" si="67"/>
        <v>0</v>
      </c>
      <c r="H221" s="28"/>
      <c r="I221">
        <f t="shared" si="59"/>
        <v>10</v>
      </c>
      <c r="J221">
        <f t="shared" si="60"/>
        <v>2</v>
      </c>
      <c r="K221">
        <f t="shared" si="61"/>
        <v>2031</v>
      </c>
      <c r="L221">
        <f t="shared" si="55"/>
        <v>365</v>
      </c>
      <c r="M221">
        <f t="shared" si="57"/>
        <v>28</v>
      </c>
      <c r="N221">
        <f t="shared" si="62"/>
        <v>21</v>
      </c>
      <c r="O221">
        <f t="shared" si="63"/>
        <v>10</v>
      </c>
      <c r="P221" s="16">
        <f t="shared" si="64"/>
        <v>0</v>
      </c>
      <c r="Q221">
        <f t="shared" si="54"/>
        <v>0</v>
      </c>
      <c r="R221" s="8">
        <f t="shared" si="70"/>
        <v>0</v>
      </c>
      <c r="S221" s="8">
        <f t="shared" si="69"/>
        <v>0</v>
      </c>
    </row>
    <row r="222" spans="1:19" ht="13.5" thickBot="1" x14ac:dyDescent="0.25">
      <c r="A222" s="3">
        <f t="shared" si="56"/>
        <v>210</v>
      </c>
      <c r="B222" s="7">
        <f t="shared" si="58"/>
        <v>47917</v>
      </c>
      <c r="C222" s="27">
        <v>10</v>
      </c>
      <c r="D222" s="53">
        <f t="shared" si="65"/>
        <v>0</v>
      </c>
      <c r="E222" s="53">
        <f t="shared" si="66"/>
        <v>0</v>
      </c>
      <c r="F222" s="53">
        <f t="shared" si="68"/>
        <v>0</v>
      </c>
      <c r="G222" s="53">
        <f t="shared" si="67"/>
        <v>0</v>
      </c>
      <c r="H222" s="28"/>
      <c r="I222">
        <f t="shared" si="59"/>
        <v>10</v>
      </c>
      <c r="J222">
        <f t="shared" si="60"/>
        <v>3</v>
      </c>
      <c r="K222">
        <f t="shared" si="61"/>
        <v>2031</v>
      </c>
      <c r="L222">
        <f t="shared" si="55"/>
        <v>365</v>
      </c>
      <c r="M222">
        <f t="shared" si="57"/>
        <v>31</v>
      </c>
      <c r="N222">
        <f t="shared" si="62"/>
        <v>18</v>
      </c>
      <c r="O222">
        <f t="shared" si="63"/>
        <v>10</v>
      </c>
      <c r="P222" s="16">
        <f t="shared" si="64"/>
        <v>0</v>
      </c>
      <c r="Q222">
        <f t="shared" si="54"/>
        <v>0</v>
      </c>
      <c r="R222" s="8">
        <f t="shared" si="70"/>
        <v>0</v>
      </c>
      <c r="S222" s="8">
        <f t="shared" si="69"/>
        <v>0</v>
      </c>
    </row>
    <row r="223" spans="1:19" ht="13.5" thickBot="1" x14ac:dyDescent="0.25">
      <c r="A223" s="3">
        <f t="shared" si="56"/>
        <v>211</v>
      </c>
      <c r="B223" s="7">
        <f t="shared" si="58"/>
        <v>47948</v>
      </c>
      <c r="C223" s="27">
        <v>10</v>
      </c>
      <c r="D223" s="53">
        <f t="shared" si="65"/>
        <v>0</v>
      </c>
      <c r="E223" s="53">
        <f t="shared" si="66"/>
        <v>0</v>
      </c>
      <c r="F223" s="53">
        <f t="shared" si="68"/>
        <v>0</v>
      </c>
      <c r="G223" s="53">
        <f t="shared" si="67"/>
        <v>0</v>
      </c>
      <c r="H223" s="28"/>
      <c r="I223">
        <f t="shared" si="59"/>
        <v>10</v>
      </c>
      <c r="J223">
        <f t="shared" si="60"/>
        <v>4</v>
      </c>
      <c r="K223">
        <f t="shared" si="61"/>
        <v>2031</v>
      </c>
      <c r="L223">
        <f t="shared" si="55"/>
        <v>365</v>
      </c>
      <c r="M223">
        <f t="shared" si="57"/>
        <v>30</v>
      </c>
      <c r="N223">
        <f t="shared" si="62"/>
        <v>21</v>
      </c>
      <c r="O223">
        <f t="shared" si="63"/>
        <v>10</v>
      </c>
      <c r="P223" s="16">
        <f t="shared" si="64"/>
        <v>0</v>
      </c>
      <c r="Q223">
        <f t="shared" si="54"/>
        <v>0</v>
      </c>
      <c r="R223" s="8">
        <f t="shared" si="70"/>
        <v>0</v>
      </c>
      <c r="S223" s="8">
        <f t="shared" si="69"/>
        <v>0</v>
      </c>
    </row>
    <row r="224" spans="1:19" ht="13.5" thickBot="1" x14ac:dyDescent="0.25">
      <c r="A224" s="3">
        <f t="shared" si="56"/>
        <v>212</v>
      </c>
      <c r="B224" s="7">
        <f t="shared" si="58"/>
        <v>47978</v>
      </c>
      <c r="C224" s="27">
        <v>10</v>
      </c>
      <c r="D224" s="53">
        <f t="shared" si="65"/>
        <v>0</v>
      </c>
      <c r="E224" s="53">
        <f t="shared" si="66"/>
        <v>0</v>
      </c>
      <c r="F224" s="53">
        <f t="shared" si="68"/>
        <v>0</v>
      </c>
      <c r="G224" s="53">
        <f t="shared" si="67"/>
        <v>0</v>
      </c>
      <c r="H224" s="28"/>
      <c r="I224">
        <f t="shared" si="59"/>
        <v>10</v>
      </c>
      <c r="J224">
        <f t="shared" si="60"/>
        <v>5</v>
      </c>
      <c r="K224">
        <f t="shared" si="61"/>
        <v>2031</v>
      </c>
      <c r="L224">
        <f t="shared" si="55"/>
        <v>365</v>
      </c>
      <c r="M224">
        <f t="shared" si="57"/>
        <v>31</v>
      </c>
      <c r="N224">
        <f t="shared" si="62"/>
        <v>20</v>
      </c>
      <c r="O224">
        <f t="shared" si="63"/>
        <v>10</v>
      </c>
      <c r="P224" s="16">
        <f t="shared" si="64"/>
        <v>0</v>
      </c>
      <c r="Q224">
        <f t="shared" si="54"/>
        <v>0</v>
      </c>
      <c r="R224" s="8">
        <f t="shared" si="70"/>
        <v>0</v>
      </c>
      <c r="S224" s="8">
        <f t="shared" si="69"/>
        <v>0</v>
      </c>
    </row>
    <row r="225" spans="1:19" ht="13.5" thickBot="1" x14ac:dyDescent="0.25">
      <c r="A225" s="3">
        <f t="shared" si="56"/>
        <v>213</v>
      </c>
      <c r="B225" s="7">
        <f t="shared" si="58"/>
        <v>48009</v>
      </c>
      <c r="C225" s="27">
        <v>10</v>
      </c>
      <c r="D225" s="53">
        <f t="shared" si="65"/>
        <v>0</v>
      </c>
      <c r="E225" s="53">
        <f t="shared" si="66"/>
        <v>0</v>
      </c>
      <c r="F225" s="53">
        <f t="shared" si="68"/>
        <v>0</v>
      </c>
      <c r="G225" s="53">
        <f t="shared" si="67"/>
        <v>0</v>
      </c>
      <c r="H225" s="28"/>
      <c r="I225">
        <f t="shared" si="59"/>
        <v>10</v>
      </c>
      <c r="J225">
        <f t="shared" si="60"/>
        <v>6</v>
      </c>
      <c r="K225">
        <f t="shared" si="61"/>
        <v>2031</v>
      </c>
      <c r="L225">
        <f t="shared" si="55"/>
        <v>365</v>
      </c>
      <c r="M225">
        <f t="shared" si="57"/>
        <v>30</v>
      </c>
      <c r="N225">
        <f t="shared" si="62"/>
        <v>21</v>
      </c>
      <c r="O225">
        <f t="shared" si="63"/>
        <v>10</v>
      </c>
      <c r="P225" s="16">
        <f t="shared" si="64"/>
        <v>0</v>
      </c>
      <c r="Q225">
        <f t="shared" si="54"/>
        <v>0</v>
      </c>
      <c r="R225" s="8">
        <f t="shared" si="70"/>
        <v>0</v>
      </c>
      <c r="S225" s="8">
        <f t="shared" si="69"/>
        <v>0</v>
      </c>
    </row>
    <row r="226" spans="1:19" ht="13.5" thickBot="1" x14ac:dyDescent="0.25">
      <c r="A226" s="3">
        <f t="shared" si="56"/>
        <v>214</v>
      </c>
      <c r="B226" s="7">
        <f t="shared" si="58"/>
        <v>48039</v>
      </c>
      <c r="C226" s="27">
        <v>10</v>
      </c>
      <c r="D226" s="53">
        <f t="shared" si="65"/>
        <v>0</v>
      </c>
      <c r="E226" s="53">
        <f t="shared" si="66"/>
        <v>0</v>
      </c>
      <c r="F226" s="53">
        <f t="shared" si="68"/>
        <v>0</v>
      </c>
      <c r="G226" s="53">
        <f t="shared" si="67"/>
        <v>0</v>
      </c>
      <c r="H226" s="28"/>
      <c r="I226">
        <f t="shared" si="59"/>
        <v>10</v>
      </c>
      <c r="J226">
        <f t="shared" si="60"/>
        <v>7</v>
      </c>
      <c r="K226">
        <f t="shared" si="61"/>
        <v>2031</v>
      </c>
      <c r="L226">
        <f t="shared" si="55"/>
        <v>365</v>
      </c>
      <c r="M226">
        <f t="shared" si="57"/>
        <v>31</v>
      </c>
      <c r="N226">
        <f t="shared" si="62"/>
        <v>20</v>
      </c>
      <c r="O226">
        <f t="shared" si="63"/>
        <v>10</v>
      </c>
      <c r="P226" s="16">
        <f t="shared" si="64"/>
        <v>0</v>
      </c>
      <c r="Q226">
        <f t="shared" ref="Q226:Q257" si="71">IF(Q225&lt;=1,0,Q225-1)</f>
        <v>0</v>
      </c>
      <c r="R226" s="8">
        <f t="shared" si="70"/>
        <v>0</v>
      </c>
      <c r="S226" s="8">
        <f t="shared" si="69"/>
        <v>0</v>
      </c>
    </row>
    <row r="227" spans="1:19" ht="13.5" thickBot="1" x14ac:dyDescent="0.25">
      <c r="A227" s="3">
        <f t="shared" si="56"/>
        <v>215</v>
      </c>
      <c r="B227" s="7">
        <f t="shared" si="58"/>
        <v>48070</v>
      </c>
      <c r="C227" s="27">
        <v>10</v>
      </c>
      <c r="D227" s="53">
        <f t="shared" si="65"/>
        <v>0</v>
      </c>
      <c r="E227" s="53">
        <f t="shared" si="66"/>
        <v>0</v>
      </c>
      <c r="F227" s="53">
        <f t="shared" si="68"/>
        <v>0</v>
      </c>
      <c r="G227" s="53">
        <f t="shared" si="67"/>
        <v>0</v>
      </c>
      <c r="H227" s="28"/>
      <c r="I227">
        <f t="shared" si="59"/>
        <v>10</v>
      </c>
      <c r="J227">
        <f t="shared" si="60"/>
        <v>8</v>
      </c>
      <c r="K227">
        <f t="shared" si="61"/>
        <v>2031</v>
      </c>
      <c r="L227">
        <f t="shared" si="55"/>
        <v>365</v>
      </c>
      <c r="M227">
        <f t="shared" si="57"/>
        <v>31</v>
      </c>
      <c r="N227">
        <f t="shared" si="62"/>
        <v>21</v>
      </c>
      <c r="O227">
        <f t="shared" si="63"/>
        <v>10</v>
      </c>
      <c r="P227" s="16">
        <f t="shared" si="64"/>
        <v>0</v>
      </c>
      <c r="Q227">
        <f t="shared" si="71"/>
        <v>0</v>
      </c>
      <c r="R227" s="8">
        <f t="shared" si="70"/>
        <v>0</v>
      </c>
      <c r="S227" s="8">
        <f t="shared" si="69"/>
        <v>0</v>
      </c>
    </row>
    <row r="228" spans="1:19" ht="13.5" thickBot="1" x14ac:dyDescent="0.25">
      <c r="A228" s="3">
        <f t="shared" si="56"/>
        <v>216</v>
      </c>
      <c r="B228" s="7">
        <f t="shared" si="58"/>
        <v>48101</v>
      </c>
      <c r="C228" s="27">
        <v>10</v>
      </c>
      <c r="D228" s="53">
        <f t="shared" si="65"/>
        <v>0</v>
      </c>
      <c r="E228" s="53">
        <f t="shared" si="66"/>
        <v>0</v>
      </c>
      <c r="F228" s="53">
        <f t="shared" si="68"/>
        <v>0</v>
      </c>
      <c r="G228" s="53">
        <f t="shared" si="67"/>
        <v>0</v>
      </c>
      <c r="H228" s="28"/>
      <c r="I228">
        <f t="shared" si="59"/>
        <v>10</v>
      </c>
      <c r="J228">
        <f t="shared" si="60"/>
        <v>9</v>
      </c>
      <c r="K228">
        <f t="shared" si="61"/>
        <v>2031</v>
      </c>
      <c r="L228">
        <f t="shared" si="55"/>
        <v>365</v>
      </c>
      <c r="M228">
        <f t="shared" si="57"/>
        <v>30</v>
      </c>
      <c r="N228">
        <f t="shared" si="62"/>
        <v>21</v>
      </c>
      <c r="O228">
        <f t="shared" si="63"/>
        <v>10</v>
      </c>
      <c r="P228" s="16">
        <f t="shared" si="64"/>
        <v>0</v>
      </c>
      <c r="Q228">
        <f t="shared" si="71"/>
        <v>0</v>
      </c>
      <c r="R228" s="8">
        <f t="shared" si="70"/>
        <v>0</v>
      </c>
      <c r="S228" s="8">
        <f t="shared" si="69"/>
        <v>0</v>
      </c>
    </row>
    <row r="229" spans="1:19" ht="13.5" thickBot="1" x14ac:dyDescent="0.25">
      <c r="A229" s="3">
        <f t="shared" si="56"/>
        <v>217</v>
      </c>
      <c r="B229" s="7">
        <f t="shared" si="58"/>
        <v>48131</v>
      </c>
      <c r="C229" s="27">
        <v>10</v>
      </c>
      <c r="D229" s="53">
        <f t="shared" si="65"/>
        <v>0</v>
      </c>
      <c r="E229" s="53">
        <f t="shared" si="66"/>
        <v>0</v>
      </c>
      <c r="F229" s="53">
        <f t="shared" si="68"/>
        <v>0</v>
      </c>
      <c r="G229" s="53">
        <f t="shared" si="67"/>
        <v>0</v>
      </c>
      <c r="H229" s="28"/>
      <c r="I229">
        <f t="shared" si="59"/>
        <v>10</v>
      </c>
      <c r="J229">
        <f t="shared" si="60"/>
        <v>10</v>
      </c>
      <c r="K229">
        <f t="shared" si="61"/>
        <v>2031</v>
      </c>
      <c r="L229">
        <f t="shared" si="55"/>
        <v>365</v>
      </c>
      <c r="M229">
        <f t="shared" si="57"/>
        <v>31</v>
      </c>
      <c r="N229">
        <f t="shared" si="62"/>
        <v>20</v>
      </c>
      <c r="O229">
        <f t="shared" si="63"/>
        <v>10</v>
      </c>
      <c r="P229" s="16">
        <f t="shared" si="64"/>
        <v>0</v>
      </c>
      <c r="Q229">
        <f t="shared" si="71"/>
        <v>0</v>
      </c>
      <c r="R229" s="8">
        <f t="shared" si="70"/>
        <v>0</v>
      </c>
      <c r="S229" s="8">
        <f t="shared" si="69"/>
        <v>0</v>
      </c>
    </row>
    <row r="230" spans="1:19" ht="13.5" thickBot="1" x14ac:dyDescent="0.25">
      <c r="A230" s="3">
        <f t="shared" si="56"/>
        <v>218</v>
      </c>
      <c r="B230" s="7">
        <f t="shared" si="58"/>
        <v>48162</v>
      </c>
      <c r="C230" s="27">
        <v>10</v>
      </c>
      <c r="D230" s="53">
        <f t="shared" si="65"/>
        <v>0</v>
      </c>
      <c r="E230" s="53">
        <f t="shared" si="66"/>
        <v>0</v>
      </c>
      <c r="F230" s="53">
        <f t="shared" si="68"/>
        <v>0</v>
      </c>
      <c r="G230" s="53">
        <f t="shared" si="67"/>
        <v>0</v>
      </c>
      <c r="H230" s="28"/>
      <c r="I230">
        <f t="shared" si="59"/>
        <v>10</v>
      </c>
      <c r="J230">
        <f t="shared" si="60"/>
        <v>11</v>
      </c>
      <c r="K230">
        <f t="shared" si="61"/>
        <v>2031</v>
      </c>
      <c r="L230">
        <f t="shared" si="55"/>
        <v>365</v>
      </c>
      <c r="M230">
        <f t="shared" si="57"/>
        <v>30</v>
      </c>
      <c r="N230">
        <f t="shared" si="62"/>
        <v>21</v>
      </c>
      <c r="O230">
        <f t="shared" si="63"/>
        <v>10</v>
      </c>
      <c r="P230" s="16">
        <f t="shared" si="64"/>
        <v>0</v>
      </c>
      <c r="Q230">
        <f t="shared" si="71"/>
        <v>0</v>
      </c>
      <c r="R230" s="8">
        <f t="shared" si="70"/>
        <v>0</v>
      </c>
      <c r="S230" s="8">
        <f t="shared" si="69"/>
        <v>0</v>
      </c>
    </row>
    <row r="231" spans="1:19" ht="13.5" thickBot="1" x14ac:dyDescent="0.25">
      <c r="A231" s="3">
        <f t="shared" si="56"/>
        <v>219</v>
      </c>
      <c r="B231" s="7">
        <f t="shared" si="58"/>
        <v>48192</v>
      </c>
      <c r="C231" s="27">
        <v>10</v>
      </c>
      <c r="D231" s="53">
        <f t="shared" si="65"/>
        <v>0</v>
      </c>
      <c r="E231" s="53">
        <f t="shared" si="66"/>
        <v>0</v>
      </c>
      <c r="F231" s="53">
        <f t="shared" si="68"/>
        <v>0</v>
      </c>
      <c r="G231" s="53">
        <f t="shared" si="67"/>
        <v>0</v>
      </c>
      <c r="H231" s="28"/>
      <c r="I231">
        <f t="shared" si="59"/>
        <v>10</v>
      </c>
      <c r="J231">
        <f t="shared" si="60"/>
        <v>12</v>
      </c>
      <c r="K231">
        <f t="shared" si="61"/>
        <v>2031</v>
      </c>
      <c r="L231">
        <f t="shared" si="55"/>
        <v>365</v>
      </c>
      <c r="M231">
        <f t="shared" si="57"/>
        <v>31</v>
      </c>
      <c r="N231">
        <f t="shared" si="62"/>
        <v>20</v>
      </c>
      <c r="O231">
        <f t="shared" si="63"/>
        <v>10</v>
      </c>
      <c r="P231" s="16">
        <f t="shared" si="64"/>
        <v>0</v>
      </c>
      <c r="Q231">
        <f t="shared" si="71"/>
        <v>0</v>
      </c>
      <c r="R231" s="8">
        <f t="shared" si="70"/>
        <v>0</v>
      </c>
      <c r="S231" s="8">
        <f t="shared" si="69"/>
        <v>0</v>
      </c>
    </row>
    <row r="232" spans="1:19" ht="13.5" thickBot="1" x14ac:dyDescent="0.25">
      <c r="A232" s="3">
        <f t="shared" si="56"/>
        <v>220</v>
      </c>
      <c r="B232" s="7">
        <f t="shared" si="58"/>
        <v>48223</v>
      </c>
      <c r="C232" s="27">
        <v>10</v>
      </c>
      <c r="D232" s="53">
        <f t="shared" si="65"/>
        <v>0</v>
      </c>
      <c r="E232" s="53">
        <f t="shared" si="66"/>
        <v>0</v>
      </c>
      <c r="F232" s="53">
        <f t="shared" si="68"/>
        <v>0</v>
      </c>
      <c r="G232" s="53">
        <f t="shared" si="67"/>
        <v>0</v>
      </c>
      <c r="H232" s="28"/>
      <c r="I232">
        <f t="shared" si="59"/>
        <v>10</v>
      </c>
      <c r="J232">
        <f t="shared" si="60"/>
        <v>1</v>
      </c>
      <c r="K232">
        <f t="shared" si="61"/>
        <v>2032</v>
      </c>
      <c r="L232">
        <f t="shared" si="55"/>
        <v>365</v>
      </c>
      <c r="M232">
        <f t="shared" si="57"/>
        <v>31</v>
      </c>
      <c r="N232">
        <f t="shared" si="62"/>
        <v>21</v>
      </c>
      <c r="O232">
        <f t="shared" si="63"/>
        <v>10</v>
      </c>
      <c r="P232" s="16">
        <f t="shared" si="64"/>
        <v>0</v>
      </c>
      <c r="Q232">
        <f t="shared" si="71"/>
        <v>0</v>
      </c>
      <c r="R232" s="8">
        <f t="shared" si="70"/>
        <v>0</v>
      </c>
      <c r="S232" s="8">
        <f t="shared" si="69"/>
        <v>0</v>
      </c>
    </row>
    <row r="233" spans="1:19" ht="13.5" thickBot="1" x14ac:dyDescent="0.25">
      <c r="A233" s="3">
        <f t="shared" si="56"/>
        <v>221</v>
      </c>
      <c r="B233" s="7">
        <f t="shared" si="58"/>
        <v>48254</v>
      </c>
      <c r="C233" s="27">
        <v>10</v>
      </c>
      <c r="D233" s="53">
        <f t="shared" si="65"/>
        <v>0</v>
      </c>
      <c r="E233" s="53">
        <f t="shared" si="66"/>
        <v>0</v>
      </c>
      <c r="F233" s="53">
        <f t="shared" si="68"/>
        <v>0</v>
      </c>
      <c r="G233" s="53">
        <f t="shared" si="67"/>
        <v>0</v>
      </c>
      <c r="H233" s="28"/>
      <c r="I233">
        <f t="shared" si="59"/>
        <v>10</v>
      </c>
      <c r="J233">
        <f t="shared" si="60"/>
        <v>2</v>
      </c>
      <c r="K233">
        <f t="shared" si="61"/>
        <v>2032</v>
      </c>
      <c r="L233">
        <f t="shared" si="55"/>
        <v>365</v>
      </c>
      <c r="M233">
        <f t="shared" si="57"/>
        <v>28</v>
      </c>
      <c r="N233">
        <f t="shared" si="62"/>
        <v>21</v>
      </c>
      <c r="O233">
        <f t="shared" si="63"/>
        <v>10</v>
      </c>
      <c r="P233" s="16">
        <f t="shared" si="64"/>
        <v>0</v>
      </c>
      <c r="Q233">
        <f t="shared" si="71"/>
        <v>0</v>
      </c>
      <c r="R233" s="8">
        <f t="shared" si="70"/>
        <v>0</v>
      </c>
      <c r="S233" s="8">
        <f t="shared" si="69"/>
        <v>0</v>
      </c>
    </row>
    <row r="234" spans="1:19" ht="13.5" thickBot="1" x14ac:dyDescent="0.25">
      <c r="A234" s="3">
        <f t="shared" si="56"/>
        <v>222</v>
      </c>
      <c r="B234" s="7">
        <f t="shared" si="58"/>
        <v>48283</v>
      </c>
      <c r="C234" s="27">
        <v>10</v>
      </c>
      <c r="D234" s="53">
        <f t="shared" si="65"/>
        <v>0</v>
      </c>
      <c r="E234" s="53">
        <f t="shared" si="66"/>
        <v>0</v>
      </c>
      <c r="F234" s="53">
        <f t="shared" si="68"/>
        <v>0</v>
      </c>
      <c r="G234" s="53">
        <f t="shared" si="67"/>
        <v>0</v>
      </c>
      <c r="H234" s="28"/>
      <c r="I234">
        <f t="shared" si="59"/>
        <v>10</v>
      </c>
      <c r="J234">
        <f t="shared" si="60"/>
        <v>3</v>
      </c>
      <c r="K234">
        <f t="shared" si="61"/>
        <v>2032</v>
      </c>
      <c r="L234">
        <f t="shared" si="55"/>
        <v>365</v>
      </c>
      <c r="M234">
        <f t="shared" si="57"/>
        <v>31</v>
      </c>
      <c r="N234">
        <f t="shared" si="62"/>
        <v>18</v>
      </c>
      <c r="O234">
        <f t="shared" si="63"/>
        <v>10</v>
      </c>
      <c r="P234" s="16">
        <f t="shared" si="64"/>
        <v>0</v>
      </c>
      <c r="Q234">
        <f t="shared" si="71"/>
        <v>0</v>
      </c>
      <c r="R234" s="8">
        <f t="shared" si="70"/>
        <v>0</v>
      </c>
      <c r="S234" s="8">
        <f t="shared" si="69"/>
        <v>0</v>
      </c>
    </row>
    <row r="235" spans="1:19" ht="13.5" thickBot="1" x14ac:dyDescent="0.25">
      <c r="A235" s="3">
        <f t="shared" si="56"/>
        <v>223</v>
      </c>
      <c r="B235" s="7">
        <f t="shared" si="58"/>
        <v>48314</v>
      </c>
      <c r="C235" s="27">
        <v>10</v>
      </c>
      <c r="D235" s="53">
        <f t="shared" si="65"/>
        <v>0</v>
      </c>
      <c r="E235" s="53">
        <f t="shared" si="66"/>
        <v>0</v>
      </c>
      <c r="F235" s="53">
        <f t="shared" si="68"/>
        <v>0</v>
      </c>
      <c r="G235" s="53">
        <f t="shared" si="67"/>
        <v>0</v>
      </c>
      <c r="H235" s="28"/>
      <c r="I235">
        <f t="shared" si="59"/>
        <v>10</v>
      </c>
      <c r="J235">
        <f t="shared" si="60"/>
        <v>4</v>
      </c>
      <c r="K235">
        <f t="shared" si="61"/>
        <v>2032</v>
      </c>
      <c r="L235">
        <f t="shared" si="55"/>
        <v>365</v>
      </c>
      <c r="M235">
        <f t="shared" si="57"/>
        <v>30</v>
      </c>
      <c r="N235">
        <f t="shared" si="62"/>
        <v>21</v>
      </c>
      <c r="O235">
        <f t="shared" si="63"/>
        <v>10</v>
      </c>
      <c r="P235" s="16">
        <f t="shared" si="64"/>
        <v>0</v>
      </c>
      <c r="Q235">
        <f t="shared" si="71"/>
        <v>0</v>
      </c>
      <c r="R235" s="8">
        <f t="shared" si="70"/>
        <v>0</v>
      </c>
      <c r="S235" s="8">
        <f t="shared" si="69"/>
        <v>0</v>
      </c>
    </row>
    <row r="236" spans="1:19" ht="13.5" thickBot="1" x14ac:dyDescent="0.25">
      <c r="A236" s="3">
        <f t="shared" si="56"/>
        <v>224</v>
      </c>
      <c r="B236" s="7">
        <f t="shared" si="58"/>
        <v>48344</v>
      </c>
      <c r="C236" s="27">
        <v>10</v>
      </c>
      <c r="D236" s="53">
        <f t="shared" si="65"/>
        <v>0</v>
      </c>
      <c r="E236" s="53">
        <f t="shared" si="66"/>
        <v>0</v>
      </c>
      <c r="F236" s="53">
        <f t="shared" si="68"/>
        <v>0</v>
      </c>
      <c r="G236" s="53">
        <f t="shared" si="67"/>
        <v>0</v>
      </c>
      <c r="H236" s="28"/>
      <c r="I236">
        <f t="shared" si="59"/>
        <v>10</v>
      </c>
      <c r="J236">
        <f t="shared" si="60"/>
        <v>5</v>
      </c>
      <c r="K236">
        <f t="shared" si="61"/>
        <v>2032</v>
      </c>
      <c r="L236">
        <f t="shared" si="55"/>
        <v>365</v>
      </c>
      <c r="M236">
        <f t="shared" si="57"/>
        <v>31</v>
      </c>
      <c r="N236">
        <f t="shared" si="62"/>
        <v>20</v>
      </c>
      <c r="O236">
        <f t="shared" si="63"/>
        <v>10</v>
      </c>
      <c r="P236" s="16">
        <f t="shared" si="64"/>
        <v>0</v>
      </c>
      <c r="Q236">
        <f t="shared" si="71"/>
        <v>0</v>
      </c>
      <c r="R236" s="8">
        <f t="shared" si="70"/>
        <v>0</v>
      </c>
      <c r="S236" s="8">
        <f t="shared" si="69"/>
        <v>0</v>
      </c>
    </row>
    <row r="237" spans="1:19" ht="13.5" thickBot="1" x14ac:dyDescent="0.25">
      <c r="A237" s="3">
        <f t="shared" si="56"/>
        <v>225</v>
      </c>
      <c r="B237" s="7">
        <f t="shared" si="58"/>
        <v>48375</v>
      </c>
      <c r="C237" s="27">
        <v>10</v>
      </c>
      <c r="D237" s="53">
        <f t="shared" si="65"/>
        <v>0</v>
      </c>
      <c r="E237" s="53">
        <f t="shared" si="66"/>
        <v>0</v>
      </c>
      <c r="F237" s="53">
        <f t="shared" si="68"/>
        <v>0</v>
      </c>
      <c r="G237" s="53">
        <f t="shared" si="67"/>
        <v>0</v>
      </c>
      <c r="H237" s="28"/>
      <c r="I237">
        <f t="shared" si="59"/>
        <v>10</v>
      </c>
      <c r="J237">
        <f t="shared" si="60"/>
        <v>6</v>
      </c>
      <c r="K237">
        <f t="shared" si="61"/>
        <v>2032</v>
      </c>
      <c r="L237">
        <f t="shared" si="55"/>
        <v>365</v>
      </c>
      <c r="M237">
        <f t="shared" si="57"/>
        <v>30</v>
      </c>
      <c r="N237">
        <f t="shared" si="62"/>
        <v>21</v>
      </c>
      <c r="O237">
        <f t="shared" si="63"/>
        <v>10</v>
      </c>
      <c r="P237" s="16">
        <f t="shared" si="64"/>
        <v>0</v>
      </c>
      <c r="Q237">
        <f t="shared" si="71"/>
        <v>0</v>
      </c>
      <c r="R237" s="8">
        <f t="shared" si="70"/>
        <v>0</v>
      </c>
      <c r="S237" s="8">
        <f t="shared" si="69"/>
        <v>0</v>
      </c>
    </row>
    <row r="238" spans="1:19" ht="13.5" thickBot="1" x14ac:dyDescent="0.25">
      <c r="A238" s="3">
        <f t="shared" si="56"/>
        <v>226</v>
      </c>
      <c r="B238" s="7">
        <f t="shared" si="58"/>
        <v>48405</v>
      </c>
      <c r="C238" s="27">
        <v>10</v>
      </c>
      <c r="D238" s="53">
        <f t="shared" si="65"/>
        <v>0</v>
      </c>
      <c r="E238" s="53">
        <f t="shared" si="66"/>
        <v>0</v>
      </c>
      <c r="F238" s="53">
        <f t="shared" si="68"/>
        <v>0</v>
      </c>
      <c r="G238" s="53">
        <f t="shared" si="67"/>
        <v>0</v>
      </c>
      <c r="H238" s="28"/>
      <c r="I238">
        <f t="shared" si="59"/>
        <v>10</v>
      </c>
      <c r="J238">
        <f t="shared" si="60"/>
        <v>7</v>
      </c>
      <c r="K238">
        <f t="shared" si="61"/>
        <v>2032</v>
      </c>
      <c r="L238">
        <f t="shared" si="55"/>
        <v>365</v>
      </c>
      <c r="M238">
        <f t="shared" si="57"/>
        <v>31</v>
      </c>
      <c r="N238">
        <f t="shared" si="62"/>
        <v>20</v>
      </c>
      <c r="O238">
        <f t="shared" si="63"/>
        <v>10</v>
      </c>
      <c r="P238" s="16">
        <f t="shared" si="64"/>
        <v>0</v>
      </c>
      <c r="Q238">
        <f t="shared" si="71"/>
        <v>0</v>
      </c>
      <c r="R238" s="8">
        <f t="shared" si="70"/>
        <v>0</v>
      </c>
      <c r="S238" s="8">
        <f t="shared" si="69"/>
        <v>0</v>
      </c>
    </row>
    <row r="239" spans="1:19" ht="13.5" thickBot="1" x14ac:dyDescent="0.25">
      <c r="A239" s="3">
        <f t="shared" si="56"/>
        <v>227</v>
      </c>
      <c r="B239" s="7">
        <f t="shared" si="58"/>
        <v>48436</v>
      </c>
      <c r="C239" s="27">
        <v>10</v>
      </c>
      <c r="D239" s="53">
        <f t="shared" si="65"/>
        <v>0</v>
      </c>
      <c r="E239" s="53">
        <f t="shared" si="66"/>
        <v>0</v>
      </c>
      <c r="F239" s="53">
        <f t="shared" si="68"/>
        <v>0</v>
      </c>
      <c r="G239" s="53">
        <f t="shared" si="67"/>
        <v>0</v>
      </c>
      <c r="H239" s="28"/>
      <c r="I239">
        <f t="shared" si="59"/>
        <v>10</v>
      </c>
      <c r="J239">
        <f t="shared" si="60"/>
        <v>8</v>
      </c>
      <c r="K239">
        <f t="shared" si="61"/>
        <v>2032</v>
      </c>
      <c r="L239">
        <f t="shared" si="55"/>
        <v>365</v>
      </c>
      <c r="M239">
        <f t="shared" si="57"/>
        <v>31</v>
      </c>
      <c r="N239">
        <f t="shared" si="62"/>
        <v>21</v>
      </c>
      <c r="O239">
        <f t="shared" si="63"/>
        <v>10</v>
      </c>
      <c r="P239" s="16">
        <f t="shared" si="64"/>
        <v>0</v>
      </c>
      <c r="Q239">
        <f t="shared" si="71"/>
        <v>0</v>
      </c>
      <c r="R239" s="8">
        <f t="shared" si="70"/>
        <v>0</v>
      </c>
      <c r="S239" s="8">
        <f t="shared" si="69"/>
        <v>0</v>
      </c>
    </row>
    <row r="240" spans="1:19" ht="13.5" thickBot="1" x14ac:dyDescent="0.25">
      <c r="A240" s="3">
        <f t="shared" si="56"/>
        <v>228</v>
      </c>
      <c r="B240" s="7">
        <f t="shared" si="58"/>
        <v>48467</v>
      </c>
      <c r="C240" s="27">
        <v>10</v>
      </c>
      <c r="D240" s="53">
        <f t="shared" si="65"/>
        <v>0</v>
      </c>
      <c r="E240" s="53">
        <f t="shared" si="66"/>
        <v>0</v>
      </c>
      <c r="F240" s="53">
        <f t="shared" si="68"/>
        <v>0</v>
      </c>
      <c r="G240" s="53">
        <f t="shared" si="67"/>
        <v>0</v>
      </c>
      <c r="H240" s="28"/>
      <c r="I240">
        <f t="shared" si="59"/>
        <v>10</v>
      </c>
      <c r="J240">
        <f t="shared" si="60"/>
        <v>9</v>
      </c>
      <c r="K240">
        <f t="shared" si="61"/>
        <v>2032</v>
      </c>
      <c r="L240">
        <f t="shared" si="55"/>
        <v>365</v>
      </c>
      <c r="M240">
        <f t="shared" si="57"/>
        <v>30</v>
      </c>
      <c r="N240">
        <f t="shared" si="62"/>
        <v>21</v>
      </c>
      <c r="O240">
        <f t="shared" si="63"/>
        <v>10</v>
      </c>
      <c r="P240" s="16">
        <f t="shared" si="64"/>
        <v>0</v>
      </c>
      <c r="Q240">
        <f t="shared" si="71"/>
        <v>0</v>
      </c>
      <c r="R240" s="8">
        <f t="shared" si="70"/>
        <v>0</v>
      </c>
      <c r="S240" s="8">
        <f t="shared" si="69"/>
        <v>0</v>
      </c>
    </row>
    <row r="241" spans="1:19" ht="13.5" thickBot="1" x14ac:dyDescent="0.25">
      <c r="A241" s="3">
        <f t="shared" si="56"/>
        <v>229</v>
      </c>
      <c r="B241" s="7">
        <f t="shared" si="58"/>
        <v>48497</v>
      </c>
      <c r="C241" s="27">
        <v>10</v>
      </c>
      <c r="D241" s="53">
        <f t="shared" si="65"/>
        <v>0</v>
      </c>
      <c r="E241" s="53">
        <f t="shared" si="66"/>
        <v>0</v>
      </c>
      <c r="F241" s="53">
        <f t="shared" si="68"/>
        <v>0</v>
      </c>
      <c r="G241" s="53">
        <f t="shared" si="67"/>
        <v>0</v>
      </c>
      <c r="H241" s="28"/>
      <c r="I241">
        <f t="shared" si="59"/>
        <v>10</v>
      </c>
      <c r="J241">
        <f t="shared" si="60"/>
        <v>10</v>
      </c>
      <c r="K241">
        <f t="shared" si="61"/>
        <v>2032</v>
      </c>
      <c r="L241">
        <f t="shared" si="55"/>
        <v>365</v>
      </c>
      <c r="M241">
        <f t="shared" si="57"/>
        <v>31</v>
      </c>
      <c r="N241">
        <f t="shared" si="62"/>
        <v>20</v>
      </c>
      <c r="O241">
        <f t="shared" si="63"/>
        <v>10</v>
      </c>
      <c r="P241" s="16">
        <f t="shared" si="64"/>
        <v>0</v>
      </c>
      <c r="Q241">
        <f t="shared" si="71"/>
        <v>0</v>
      </c>
      <c r="R241" s="8">
        <f t="shared" si="70"/>
        <v>0</v>
      </c>
      <c r="S241" s="8">
        <f t="shared" si="69"/>
        <v>0</v>
      </c>
    </row>
    <row r="242" spans="1:19" ht="13.5" thickBot="1" x14ac:dyDescent="0.25">
      <c r="A242" s="3">
        <f t="shared" si="56"/>
        <v>230</v>
      </c>
      <c r="B242" s="7">
        <f t="shared" si="58"/>
        <v>48528</v>
      </c>
      <c r="C242" s="27">
        <v>10</v>
      </c>
      <c r="D242" s="53">
        <f t="shared" si="65"/>
        <v>0</v>
      </c>
      <c r="E242" s="53">
        <f t="shared" si="66"/>
        <v>0</v>
      </c>
      <c r="F242" s="53">
        <f t="shared" si="68"/>
        <v>0</v>
      </c>
      <c r="G242" s="53">
        <f t="shared" si="67"/>
        <v>0</v>
      </c>
      <c r="H242" s="28"/>
      <c r="I242">
        <f t="shared" si="59"/>
        <v>10</v>
      </c>
      <c r="J242">
        <f t="shared" si="60"/>
        <v>11</v>
      </c>
      <c r="K242">
        <f t="shared" si="61"/>
        <v>2032</v>
      </c>
      <c r="L242">
        <f t="shared" si="55"/>
        <v>365</v>
      </c>
      <c r="M242">
        <f t="shared" si="57"/>
        <v>30</v>
      </c>
      <c r="N242">
        <f t="shared" si="62"/>
        <v>21</v>
      </c>
      <c r="O242">
        <f t="shared" si="63"/>
        <v>10</v>
      </c>
      <c r="P242" s="16">
        <f t="shared" si="64"/>
        <v>0</v>
      </c>
      <c r="Q242">
        <f t="shared" si="71"/>
        <v>0</v>
      </c>
      <c r="R242" s="8">
        <f t="shared" si="70"/>
        <v>0</v>
      </c>
      <c r="S242" s="8">
        <f t="shared" si="69"/>
        <v>0</v>
      </c>
    </row>
    <row r="243" spans="1:19" ht="13.5" thickBot="1" x14ac:dyDescent="0.25">
      <c r="A243" s="3">
        <f t="shared" si="56"/>
        <v>231</v>
      </c>
      <c r="B243" s="7">
        <f t="shared" si="58"/>
        <v>48558</v>
      </c>
      <c r="C243" s="27">
        <v>10</v>
      </c>
      <c r="D243" s="53">
        <f t="shared" si="65"/>
        <v>0</v>
      </c>
      <c r="E243" s="53">
        <f t="shared" si="66"/>
        <v>0</v>
      </c>
      <c r="F243" s="53">
        <f t="shared" si="68"/>
        <v>0</v>
      </c>
      <c r="G243" s="53">
        <f t="shared" si="67"/>
        <v>0</v>
      </c>
      <c r="H243" s="28"/>
      <c r="I243">
        <f t="shared" si="59"/>
        <v>10</v>
      </c>
      <c r="J243">
        <f t="shared" si="60"/>
        <v>12</v>
      </c>
      <c r="K243">
        <f t="shared" si="61"/>
        <v>2032</v>
      </c>
      <c r="L243">
        <f t="shared" si="55"/>
        <v>365</v>
      </c>
      <c r="M243">
        <f t="shared" si="57"/>
        <v>31</v>
      </c>
      <c r="N243">
        <f t="shared" si="62"/>
        <v>20</v>
      </c>
      <c r="O243">
        <f t="shared" si="63"/>
        <v>10</v>
      </c>
      <c r="P243" s="16">
        <f t="shared" si="64"/>
        <v>0</v>
      </c>
      <c r="Q243">
        <f t="shared" si="71"/>
        <v>0</v>
      </c>
      <c r="R243" s="8">
        <f t="shared" si="70"/>
        <v>0</v>
      </c>
      <c r="S243" s="8">
        <f t="shared" si="69"/>
        <v>0</v>
      </c>
    </row>
    <row r="244" spans="1:19" ht="13.5" thickBot="1" x14ac:dyDescent="0.25">
      <c r="A244" s="3">
        <f t="shared" si="56"/>
        <v>232</v>
      </c>
      <c r="B244" s="7">
        <f t="shared" si="58"/>
        <v>48589</v>
      </c>
      <c r="C244" s="27">
        <v>10</v>
      </c>
      <c r="D244" s="53">
        <f t="shared" si="65"/>
        <v>0</v>
      </c>
      <c r="E244" s="53">
        <f t="shared" si="66"/>
        <v>0</v>
      </c>
      <c r="F244" s="53">
        <f t="shared" si="68"/>
        <v>0</v>
      </c>
      <c r="G244" s="53">
        <f t="shared" si="67"/>
        <v>0</v>
      </c>
      <c r="H244" s="28"/>
      <c r="I244">
        <f t="shared" si="59"/>
        <v>10</v>
      </c>
      <c r="J244">
        <f t="shared" si="60"/>
        <v>1</v>
      </c>
      <c r="K244">
        <f t="shared" si="61"/>
        <v>2033</v>
      </c>
      <c r="L244">
        <f t="shared" si="55"/>
        <v>365</v>
      </c>
      <c r="M244">
        <f t="shared" si="57"/>
        <v>31</v>
      </c>
      <c r="N244">
        <f t="shared" si="62"/>
        <v>21</v>
      </c>
      <c r="O244">
        <f t="shared" si="63"/>
        <v>10</v>
      </c>
      <c r="P244" s="16">
        <f t="shared" si="64"/>
        <v>0</v>
      </c>
      <c r="Q244">
        <f t="shared" si="71"/>
        <v>0</v>
      </c>
      <c r="R244" s="8">
        <f t="shared" si="70"/>
        <v>0</v>
      </c>
      <c r="S244" s="8">
        <f t="shared" si="69"/>
        <v>0</v>
      </c>
    </row>
    <row r="245" spans="1:19" ht="13.5" thickBot="1" x14ac:dyDescent="0.25">
      <c r="A245" s="3">
        <f t="shared" si="56"/>
        <v>233</v>
      </c>
      <c r="B245" s="7">
        <f t="shared" si="58"/>
        <v>48620</v>
      </c>
      <c r="C245" s="27">
        <v>10</v>
      </c>
      <c r="D245" s="53">
        <f t="shared" si="65"/>
        <v>0</v>
      </c>
      <c r="E245" s="53">
        <f t="shared" si="66"/>
        <v>0</v>
      </c>
      <c r="F245" s="53">
        <f t="shared" si="68"/>
        <v>0</v>
      </c>
      <c r="G245" s="53">
        <f t="shared" si="67"/>
        <v>0</v>
      </c>
      <c r="H245" s="28"/>
      <c r="I245">
        <f t="shared" si="59"/>
        <v>10</v>
      </c>
      <c r="J245">
        <f t="shared" si="60"/>
        <v>2</v>
      </c>
      <c r="K245">
        <f t="shared" si="61"/>
        <v>2033</v>
      </c>
      <c r="L245">
        <f t="shared" si="55"/>
        <v>365</v>
      </c>
      <c r="M245">
        <f t="shared" si="57"/>
        <v>28</v>
      </c>
      <c r="N245">
        <f t="shared" si="62"/>
        <v>21</v>
      </c>
      <c r="O245">
        <f t="shared" si="63"/>
        <v>10</v>
      </c>
      <c r="P245" s="16">
        <f t="shared" si="64"/>
        <v>0</v>
      </c>
      <c r="Q245">
        <f t="shared" si="71"/>
        <v>0</v>
      </c>
      <c r="R245" s="8">
        <f t="shared" si="70"/>
        <v>0</v>
      </c>
      <c r="S245" s="8">
        <f t="shared" si="69"/>
        <v>0</v>
      </c>
    </row>
    <row r="246" spans="1:19" ht="13.5" thickBot="1" x14ac:dyDescent="0.25">
      <c r="A246" s="3">
        <f t="shared" si="56"/>
        <v>234</v>
      </c>
      <c r="B246" s="7">
        <f t="shared" si="58"/>
        <v>48648</v>
      </c>
      <c r="C246" s="27">
        <v>10</v>
      </c>
      <c r="D246" s="53">
        <f t="shared" si="65"/>
        <v>0</v>
      </c>
      <c r="E246" s="53">
        <f t="shared" si="66"/>
        <v>0</v>
      </c>
      <c r="F246" s="53">
        <f t="shared" si="68"/>
        <v>0</v>
      </c>
      <c r="G246" s="53">
        <f t="shared" si="67"/>
        <v>0</v>
      </c>
      <c r="H246" s="28"/>
      <c r="I246">
        <f t="shared" si="59"/>
        <v>10</v>
      </c>
      <c r="J246">
        <f t="shared" si="60"/>
        <v>3</v>
      </c>
      <c r="K246">
        <f t="shared" si="61"/>
        <v>2033</v>
      </c>
      <c r="L246">
        <f t="shared" si="55"/>
        <v>365</v>
      </c>
      <c r="M246">
        <f t="shared" si="57"/>
        <v>31</v>
      </c>
      <c r="N246">
        <f t="shared" si="62"/>
        <v>18</v>
      </c>
      <c r="O246">
        <f t="shared" si="63"/>
        <v>10</v>
      </c>
      <c r="P246" s="16">
        <f t="shared" si="64"/>
        <v>0</v>
      </c>
      <c r="Q246">
        <f t="shared" si="71"/>
        <v>0</v>
      </c>
      <c r="R246" s="8">
        <f t="shared" si="70"/>
        <v>0</v>
      </c>
      <c r="S246" s="8">
        <f t="shared" si="69"/>
        <v>0</v>
      </c>
    </row>
    <row r="247" spans="1:19" ht="13.5" thickBot="1" x14ac:dyDescent="0.25">
      <c r="A247" s="3">
        <f t="shared" si="56"/>
        <v>235</v>
      </c>
      <c r="B247" s="7">
        <f t="shared" si="58"/>
        <v>48679</v>
      </c>
      <c r="C247" s="27">
        <v>10</v>
      </c>
      <c r="D247" s="53">
        <f t="shared" si="65"/>
        <v>0</v>
      </c>
      <c r="E247" s="53">
        <f t="shared" si="66"/>
        <v>0</v>
      </c>
      <c r="F247" s="53">
        <f t="shared" si="68"/>
        <v>0</v>
      </c>
      <c r="G247" s="53">
        <f t="shared" si="67"/>
        <v>0</v>
      </c>
      <c r="H247" s="28"/>
      <c r="I247">
        <f t="shared" si="59"/>
        <v>10</v>
      </c>
      <c r="J247">
        <f t="shared" si="60"/>
        <v>4</v>
      </c>
      <c r="K247">
        <f t="shared" si="61"/>
        <v>2033</v>
      </c>
      <c r="L247">
        <f t="shared" si="55"/>
        <v>365</v>
      </c>
      <c r="M247">
        <f t="shared" si="57"/>
        <v>30</v>
      </c>
      <c r="N247">
        <f t="shared" si="62"/>
        <v>21</v>
      </c>
      <c r="O247">
        <f t="shared" si="63"/>
        <v>10</v>
      </c>
      <c r="P247" s="16">
        <f t="shared" si="64"/>
        <v>0</v>
      </c>
      <c r="Q247">
        <f t="shared" si="71"/>
        <v>0</v>
      </c>
      <c r="R247" s="8">
        <f t="shared" si="70"/>
        <v>0</v>
      </c>
      <c r="S247" s="8">
        <f t="shared" si="69"/>
        <v>0</v>
      </c>
    </row>
    <row r="248" spans="1:19" ht="13.5" thickBot="1" x14ac:dyDescent="0.25">
      <c r="A248" s="3">
        <f t="shared" si="56"/>
        <v>236</v>
      </c>
      <c r="B248" s="7">
        <f t="shared" si="58"/>
        <v>48709</v>
      </c>
      <c r="C248" s="27">
        <v>10</v>
      </c>
      <c r="D248" s="53">
        <f t="shared" si="65"/>
        <v>0</v>
      </c>
      <c r="E248" s="53">
        <f t="shared" si="66"/>
        <v>0</v>
      </c>
      <c r="F248" s="53">
        <f t="shared" si="68"/>
        <v>0</v>
      </c>
      <c r="G248" s="53">
        <f t="shared" si="67"/>
        <v>0</v>
      </c>
      <c r="H248" s="28"/>
      <c r="I248">
        <f t="shared" si="59"/>
        <v>10</v>
      </c>
      <c r="J248">
        <f t="shared" si="60"/>
        <v>5</v>
      </c>
      <c r="K248">
        <f t="shared" si="61"/>
        <v>2033</v>
      </c>
      <c r="L248">
        <f t="shared" si="55"/>
        <v>365</v>
      </c>
      <c r="M248">
        <f t="shared" si="57"/>
        <v>31</v>
      </c>
      <c r="N248">
        <f t="shared" si="62"/>
        <v>20</v>
      </c>
      <c r="O248">
        <f t="shared" si="63"/>
        <v>10</v>
      </c>
      <c r="P248" s="16">
        <f t="shared" si="64"/>
        <v>0</v>
      </c>
      <c r="Q248">
        <f t="shared" si="71"/>
        <v>0</v>
      </c>
      <c r="R248" s="8">
        <f t="shared" si="70"/>
        <v>0</v>
      </c>
      <c r="S248" s="8">
        <f t="shared" si="69"/>
        <v>0</v>
      </c>
    </row>
    <row r="249" spans="1:19" ht="13.5" thickBot="1" x14ac:dyDescent="0.25">
      <c r="A249" s="3">
        <f t="shared" si="56"/>
        <v>237</v>
      </c>
      <c r="B249" s="7">
        <f t="shared" si="58"/>
        <v>48740</v>
      </c>
      <c r="C249" s="27">
        <v>10</v>
      </c>
      <c r="D249" s="53">
        <f t="shared" si="65"/>
        <v>0</v>
      </c>
      <c r="E249" s="53">
        <f t="shared" si="66"/>
        <v>0</v>
      </c>
      <c r="F249" s="53">
        <f t="shared" si="68"/>
        <v>0</v>
      </c>
      <c r="G249" s="53">
        <f t="shared" si="67"/>
        <v>0</v>
      </c>
      <c r="H249" s="28"/>
      <c r="I249">
        <f t="shared" si="59"/>
        <v>10</v>
      </c>
      <c r="J249">
        <f t="shared" si="60"/>
        <v>6</v>
      </c>
      <c r="K249">
        <f t="shared" si="61"/>
        <v>2033</v>
      </c>
      <c r="L249">
        <f t="shared" si="55"/>
        <v>365</v>
      </c>
      <c r="M249">
        <f t="shared" si="57"/>
        <v>30</v>
      </c>
      <c r="N249">
        <f t="shared" si="62"/>
        <v>21</v>
      </c>
      <c r="O249">
        <f t="shared" si="63"/>
        <v>10</v>
      </c>
      <c r="P249" s="16">
        <f t="shared" si="64"/>
        <v>0</v>
      </c>
      <c r="Q249">
        <f t="shared" si="71"/>
        <v>0</v>
      </c>
      <c r="R249" s="8">
        <f t="shared" si="70"/>
        <v>0</v>
      </c>
      <c r="S249" s="8">
        <f t="shared" si="69"/>
        <v>0</v>
      </c>
    </row>
    <row r="250" spans="1:19" ht="13.5" thickBot="1" x14ac:dyDescent="0.25">
      <c r="A250" s="3">
        <f t="shared" si="56"/>
        <v>238</v>
      </c>
      <c r="B250" s="7">
        <f t="shared" si="58"/>
        <v>48770</v>
      </c>
      <c r="C250" s="27">
        <v>10</v>
      </c>
      <c r="D250" s="53">
        <f t="shared" si="65"/>
        <v>0</v>
      </c>
      <c r="E250" s="53">
        <f t="shared" si="66"/>
        <v>0</v>
      </c>
      <c r="F250" s="53">
        <f t="shared" si="68"/>
        <v>0</v>
      </c>
      <c r="G250" s="53">
        <f t="shared" si="67"/>
        <v>0</v>
      </c>
      <c r="H250" s="28"/>
      <c r="I250">
        <f t="shared" si="59"/>
        <v>10</v>
      </c>
      <c r="J250">
        <f t="shared" si="60"/>
        <v>7</v>
      </c>
      <c r="K250">
        <f t="shared" si="61"/>
        <v>2033</v>
      </c>
      <c r="L250">
        <f t="shared" si="55"/>
        <v>365</v>
      </c>
      <c r="M250">
        <f t="shared" si="57"/>
        <v>31</v>
      </c>
      <c r="N250">
        <f t="shared" si="62"/>
        <v>20</v>
      </c>
      <c r="O250">
        <f t="shared" si="63"/>
        <v>10</v>
      </c>
      <c r="P250" s="16">
        <f t="shared" si="64"/>
        <v>0</v>
      </c>
      <c r="Q250">
        <f t="shared" si="71"/>
        <v>0</v>
      </c>
      <c r="R250" s="8">
        <f t="shared" si="70"/>
        <v>0</v>
      </c>
      <c r="S250" s="8">
        <f t="shared" si="69"/>
        <v>0</v>
      </c>
    </row>
    <row r="251" spans="1:19" ht="13.5" thickBot="1" x14ac:dyDescent="0.25">
      <c r="A251" s="3">
        <f t="shared" si="56"/>
        <v>239</v>
      </c>
      <c r="B251" s="7">
        <f t="shared" si="58"/>
        <v>48801</v>
      </c>
      <c r="C251" s="27">
        <v>10</v>
      </c>
      <c r="D251" s="53">
        <f t="shared" si="65"/>
        <v>0</v>
      </c>
      <c r="E251" s="53">
        <f t="shared" si="66"/>
        <v>0</v>
      </c>
      <c r="F251" s="53">
        <f t="shared" si="68"/>
        <v>0</v>
      </c>
      <c r="G251" s="53">
        <f t="shared" si="67"/>
        <v>0</v>
      </c>
      <c r="H251" s="28"/>
      <c r="I251">
        <f t="shared" si="59"/>
        <v>10</v>
      </c>
      <c r="J251">
        <f t="shared" si="60"/>
        <v>8</v>
      </c>
      <c r="K251">
        <f t="shared" si="61"/>
        <v>2033</v>
      </c>
      <c r="L251">
        <f t="shared" si="55"/>
        <v>365</v>
      </c>
      <c r="M251">
        <f t="shared" si="57"/>
        <v>31</v>
      </c>
      <c r="N251">
        <f t="shared" si="62"/>
        <v>21</v>
      </c>
      <c r="O251">
        <f t="shared" si="63"/>
        <v>10</v>
      </c>
      <c r="P251" s="16">
        <f t="shared" si="64"/>
        <v>0</v>
      </c>
      <c r="Q251">
        <f t="shared" si="71"/>
        <v>0</v>
      </c>
      <c r="R251" s="8">
        <f t="shared" si="70"/>
        <v>0</v>
      </c>
      <c r="S251" s="8">
        <f t="shared" si="69"/>
        <v>0</v>
      </c>
    </row>
    <row r="252" spans="1:19" ht="13.5" thickBot="1" x14ac:dyDescent="0.25">
      <c r="A252" s="3">
        <f t="shared" si="56"/>
        <v>240</v>
      </c>
      <c r="B252" s="7">
        <f t="shared" si="58"/>
        <v>48832</v>
      </c>
      <c r="C252" s="27">
        <v>10</v>
      </c>
      <c r="D252" s="53">
        <f t="shared" si="65"/>
        <v>0</v>
      </c>
      <c r="E252" s="53">
        <f t="shared" si="66"/>
        <v>0</v>
      </c>
      <c r="F252" s="53">
        <f t="shared" si="68"/>
        <v>0</v>
      </c>
      <c r="G252" s="53">
        <f t="shared" si="67"/>
        <v>0</v>
      </c>
      <c r="H252" s="28"/>
      <c r="I252">
        <f t="shared" si="59"/>
        <v>10</v>
      </c>
      <c r="J252">
        <f t="shared" si="60"/>
        <v>9</v>
      </c>
      <c r="K252">
        <f t="shared" si="61"/>
        <v>2033</v>
      </c>
      <c r="L252">
        <f t="shared" si="55"/>
        <v>365</v>
      </c>
      <c r="M252">
        <f t="shared" si="57"/>
        <v>30</v>
      </c>
      <c r="N252">
        <f t="shared" si="62"/>
        <v>21</v>
      </c>
      <c r="O252">
        <f t="shared" si="63"/>
        <v>10</v>
      </c>
      <c r="P252" s="16">
        <f t="shared" si="64"/>
        <v>0</v>
      </c>
      <c r="Q252">
        <f t="shared" si="71"/>
        <v>0</v>
      </c>
      <c r="R252" s="8">
        <f t="shared" si="70"/>
        <v>0</v>
      </c>
      <c r="S252" s="8">
        <f t="shared" si="69"/>
        <v>0</v>
      </c>
    </row>
    <row r="253" spans="1:19" ht="13.5" thickBot="1" x14ac:dyDescent="0.25">
      <c r="A253" s="3">
        <f t="shared" si="56"/>
        <v>241</v>
      </c>
      <c r="B253" s="7">
        <f t="shared" si="58"/>
        <v>48862</v>
      </c>
      <c r="C253" s="27">
        <v>10</v>
      </c>
      <c r="D253" s="53">
        <f t="shared" si="65"/>
        <v>0</v>
      </c>
      <c r="E253" s="53">
        <f t="shared" si="66"/>
        <v>0</v>
      </c>
      <c r="F253" s="53">
        <f t="shared" si="68"/>
        <v>0</v>
      </c>
      <c r="G253" s="53">
        <f t="shared" si="67"/>
        <v>0</v>
      </c>
      <c r="H253" s="28"/>
      <c r="I253">
        <f t="shared" si="59"/>
        <v>10</v>
      </c>
      <c r="J253">
        <f t="shared" si="60"/>
        <v>10</v>
      </c>
      <c r="K253">
        <f t="shared" si="61"/>
        <v>2033</v>
      </c>
      <c r="L253">
        <f t="shared" si="55"/>
        <v>365</v>
      </c>
      <c r="M253">
        <f t="shared" si="57"/>
        <v>31</v>
      </c>
      <c r="N253">
        <f t="shared" si="62"/>
        <v>20</v>
      </c>
      <c r="O253">
        <f t="shared" si="63"/>
        <v>10</v>
      </c>
      <c r="P253" s="16">
        <f t="shared" si="64"/>
        <v>0</v>
      </c>
      <c r="Q253">
        <f t="shared" si="71"/>
        <v>0</v>
      </c>
      <c r="R253" s="8">
        <f t="shared" si="70"/>
        <v>0</v>
      </c>
      <c r="S253" s="8">
        <f t="shared" si="69"/>
        <v>0</v>
      </c>
    </row>
    <row r="254" spans="1:19" ht="13.5" thickBot="1" x14ac:dyDescent="0.25">
      <c r="A254" s="3">
        <f t="shared" si="56"/>
        <v>242</v>
      </c>
      <c r="B254" s="7">
        <f t="shared" si="58"/>
        <v>48893</v>
      </c>
      <c r="C254" s="27">
        <v>10</v>
      </c>
      <c r="D254" s="53">
        <f t="shared" si="65"/>
        <v>0</v>
      </c>
      <c r="E254" s="53">
        <f t="shared" si="66"/>
        <v>0</v>
      </c>
      <c r="F254" s="53">
        <f t="shared" si="68"/>
        <v>0</v>
      </c>
      <c r="G254" s="53">
        <f t="shared" si="67"/>
        <v>0</v>
      </c>
      <c r="H254" s="28"/>
      <c r="I254">
        <f t="shared" si="59"/>
        <v>10</v>
      </c>
      <c r="J254">
        <f t="shared" si="60"/>
        <v>11</v>
      </c>
      <c r="K254">
        <f t="shared" si="61"/>
        <v>2033</v>
      </c>
      <c r="L254">
        <f t="shared" si="55"/>
        <v>365</v>
      </c>
      <c r="M254">
        <f t="shared" si="57"/>
        <v>30</v>
      </c>
      <c r="N254">
        <f t="shared" si="62"/>
        <v>21</v>
      </c>
      <c r="O254">
        <f t="shared" si="63"/>
        <v>10</v>
      </c>
      <c r="P254" s="16">
        <f t="shared" si="64"/>
        <v>0</v>
      </c>
      <c r="Q254">
        <f t="shared" si="71"/>
        <v>0</v>
      </c>
      <c r="R254" s="8">
        <f t="shared" si="70"/>
        <v>0</v>
      </c>
      <c r="S254" s="8">
        <f t="shared" si="69"/>
        <v>0</v>
      </c>
    </row>
    <row r="255" spans="1:19" ht="13.5" thickBot="1" x14ac:dyDescent="0.25">
      <c r="A255" s="3">
        <f t="shared" si="56"/>
        <v>243</v>
      </c>
      <c r="B255" s="7">
        <f t="shared" si="58"/>
        <v>48923</v>
      </c>
      <c r="C255" s="27">
        <v>10</v>
      </c>
      <c r="D255" s="53">
        <f t="shared" si="65"/>
        <v>0</v>
      </c>
      <c r="E255" s="53">
        <f t="shared" si="66"/>
        <v>0</v>
      </c>
      <c r="F255" s="53">
        <f t="shared" si="68"/>
        <v>0</v>
      </c>
      <c r="G255" s="53">
        <f t="shared" si="67"/>
        <v>0</v>
      </c>
      <c r="H255" s="28"/>
      <c r="I255">
        <f t="shared" si="59"/>
        <v>10</v>
      </c>
      <c r="J255">
        <f t="shared" si="60"/>
        <v>12</v>
      </c>
      <c r="K255">
        <f t="shared" si="61"/>
        <v>2033</v>
      </c>
      <c r="L255">
        <f t="shared" si="55"/>
        <v>365</v>
      </c>
      <c r="M255">
        <f t="shared" si="57"/>
        <v>31</v>
      </c>
      <c r="N255">
        <f t="shared" si="62"/>
        <v>20</v>
      </c>
      <c r="O255">
        <f t="shared" si="63"/>
        <v>10</v>
      </c>
      <c r="P255" s="16">
        <f t="shared" si="64"/>
        <v>0</v>
      </c>
      <c r="Q255">
        <f t="shared" si="71"/>
        <v>0</v>
      </c>
      <c r="R255" s="8">
        <f t="shared" si="70"/>
        <v>0</v>
      </c>
      <c r="S255" s="8">
        <f t="shared" si="69"/>
        <v>0</v>
      </c>
    </row>
    <row r="256" spans="1:19" ht="13.5" thickBot="1" x14ac:dyDescent="0.25">
      <c r="A256" s="3">
        <f t="shared" si="56"/>
        <v>244</v>
      </c>
      <c r="B256" s="7">
        <f t="shared" si="58"/>
        <v>48954</v>
      </c>
      <c r="C256" s="27">
        <v>10</v>
      </c>
      <c r="D256" s="53">
        <f t="shared" si="65"/>
        <v>0</v>
      </c>
      <c r="E256" s="53">
        <f t="shared" si="66"/>
        <v>0</v>
      </c>
      <c r="F256" s="53">
        <f t="shared" si="68"/>
        <v>0</v>
      </c>
      <c r="G256" s="53">
        <f t="shared" si="67"/>
        <v>0</v>
      </c>
      <c r="H256" s="28"/>
      <c r="I256">
        <f t="shared" si="59"/>
        <v>10</v>
      </c>
      <c r="J256">
        <f t="shared" si="60"/>
        <v>1</v>
      </c>
      <c r="K256">
        <f t="shared" si="61"/>
        <v>2034</v>
      </c>
      <c r="L256">
        <f t="shared" si="55"/>
        <v>365</v>
      </c>
      <c r="M256">
        <f t="shared" si="57"/>
        <v>31</v>
      </c>
      <c r="N256">
        <f t="shared" si="62"/>
        <v>21</v>
      </c>
      <c r="O256">
        <f t="shared" si="63"/>
        <v>10</v>
      </c>
      <c r="P256" s="16">
        <f t="shared" si="64"/>
        <v>0</v>
      </c>
      <c r="Q256">
        <f t="shared" si="71"/>
        <v>0</v>
      </c>
      <c r="R256" s="8">
        <f t="shared" si="70"/>
        <v>0</v>
      </c>
      <c r="S256" s="8">
        <f t="shared" si="69"/>
        <v>0</v>
      </c>
    </row>
    <row r="257" spans="1:19" ht="13.5" thickBot="1" x14ac:dyDescent="0.25">
      <c r="A257" s="3">
        <f t="shared" si="56"/>
        <v>245</v>
      </c>
      <c r="B257" s="7">
        <f t="shared" si="58"/>
        <v>48985</v>
      </c>
      <c r="C257" s="27">
        <v>10</v>
      </c>
      <c r="D257" s="53">
        <f t="shared" si="65"/>
        <v>0</v>
      </c>
      <c r="E257" s="53">
        <f t="shared" si="66"/>
        <v>0</v>
      </c>
      <c r="F257" s="53">
        <f t="shared" si="68"/>
        <v>0</v>
      </c>
      <c r="G257" s="53">
        <f t="shared" si="67"/>
        <v>0</v>
      </c>
      <c r="H257" s="28"/>
      <c r="I257">
        <f t="shared" si="59"/>
        <v>10</v>
      </c>
      <c r="J257">
        <f t="shared" si="60"/>
        <v>2</v>
      </c>
      <c r="K257">
        <f t="shared" si="61"/>
        <v>2034</v>
      </c>
      <c r="L257">
        <f t="shared" si="55"/>
        <v>365</v>
      </c>
      <c r="M257">
        <f t="shared" si="57"/>
        <v>28</v>
      </c>
      <c r="N257">
        <f t="shared" si="62"/>
        <v>21</v>
      </c>
      <c r="O257">
        <f t="shared" si="63"/>
        <v>10</v>
      </c>
      <c r="P257" s="16">
        <f t="shared" si="64"/>
        <v>0</v>
      </c>
      <c r="Q257">
        <f t="shared" si="71"/>
        <v>0</v>
      </c>
      <c r="R257" s="8">
        <f t="shared" si="70"/>
        <v>0</v>
      </c>
      <c r="S257" s="8">
        <f t="shared" si="69"/>
        <v>0</v>
      </c>
    </row>
    <row r="258" spans="1:19" ht="13.5" thickBot="1" x14ac:dyDescent="0.25">
      <c r="A258" s="3">
        <f t="shared" si="56"/>
        <v>246</v>
      </c>
      <c r="B258" s="7">
        <f t="shared" si="58"/>
        <v>49013</v>
      </c>
      <c r="C258" s="27">
        <v>10</v>
      </c>
      <c r="D258" s="53">
        <f t="shared" si="65"/>
        <v>0</v>
      </c>
      <c r="E258" s="53">
        <f t="shared" si="66"/>
        <v>0</v>
      </c>
      <c r="F258" s="53">
        <f t="shared" si="68"/>
        <v>0</v>
      </c>
      <c r="G258" s="53">
        <f t="shared" si="67"/>
        <v>0</v>
      </c>
      <c r="H258" s="28"/>
      <c r="I258">
        <f t="shared" si="59"/>
        <v>10</v>
      </c>
      <c r="J258">
        <f t="shared" si="60"/>
        <v>3</v>
      </c>
      <c r="K258">
        <f t="shared" si="61"/>
        <v>2034</v>
      </c>
      <c r="L258">
        <f t="shared" si="55"/>
        <v>365</v>
      </c>
      <c r="M258">
        <f t="shared" si="57"/>
        <v>31</v>
      </c>
      <c r="N258">
        <f t="shared" si="62"/>
        <v>18</v>
      </c>
      <c r="O258">
        <f t="shared" si="63"/>
        <v>10</v>
      </c>
      <c r="P258" s="16">
        <f t="shared" si="64"/>
        <v>0</v>
      </c>
      <c r="Q258">
        <f t="shared" ref="Q258:Q289" si="72">IF(Q257&lt;=1,0,Q257-1)</f>
        <v>0</v>
      </c>
      <c r="R258" s="8">
        <f t="shared" si="70"/>
        <v>0</v>
      </c>
      <c r="S258" s="8">
        <f t="shared" si="69"/>
        <v>0</v>
      </c>
    </row>
    <row r="259" spans="1:19" ht="13.5" thickBot="1" x14ac:dyDescent="0.25">
      <c r="A259" s="3">
        <f t="shared" si="56"/>
        <v>247</v>
      </c>
      <c r="B259" s="7">
        <f t="shared" si="58"/>
        <v>49044</v>
      </c>
      <c r="C259" s="27">
        <v>10</v>
      </c>
      <c r="D259" s="53">
        <f t="shared" si="65"/>
        <v>0</v>
      </c>
      <c r="E259" s="53">
        <f t="shared" si="66"/>
        <v>0</v>
      </c>
      <c r="F259" s="53">
        <f t="shared" si="68"/>
        <v>0</v>
      </c>
      <c r="G259" s="53">
        <f t="shared" si="67"/>
        <v>0</v>
      </c>
      <c r="H259" s="28"/>
      <c r="I259">
        <f t="shared" si="59"/>
        <v>10</v>
      </c>
      <c r="J259">
        <f t="shared" si="60"/>
        <v>4</v>
      </c>
      <c r="K259">
        <f t="shared" si="61"/>
        <v>2034</v>
      </c>
      <c r="L259">
        <f t="shared" si="55"/>
        <v>365</v>
      </c>
      <c r="M259">
        <f t="shared" si="57"/>
        <v>30</v>
      </c>
      <c r="N259">
        <f t="shared" si="62"/>
        <v>21</v>
      </c>
      <c r="O259">
        <f t="shared" si="63"/>
        <v>10</v>
      </c>
      <c r="P259" s="16">
        <f t="shared" si="64"/>
        <v>0</v>
      </c>
      <c r="Q259">
        <f t="shared" si="72"/>
        <v>0</v>
      </c>
      <c r="R259" s="8">
        <f t="shared" si="70"/>
        <v>0</v>
      </c>
      <c r="S259" s="8">
        <f t="shared" si="69"/>
        <v>0</v>
      </c>
    </row>
    <row r="260" spans="1:19" ht="13.5" thickBot="1" x14ac:dyDescent="0.25">
      <c r="A260" s="3">
        <f t="shared" si="56"/>
        <v>248</v>
      </c>
      <c r="B260" s="7">
        <f t="shared" si="58"/>
        <v>49074</v>
      </c>
      <c r="C260" s="27">
        <v>10</v>
      </c>
      <c r="D260" s="53">
        <f t="shared" si="65"/>
        <v>0</v>
      </c>
      <c r="E260" s="53">
        <f t="shared" si="66"/>
        <v>0</v>
      </c>
      <c r="F260" s="53">
        <f t="shared" si="68"/>
        <v>0</v>
      </c>
      <c r="G260" s="53">
        <f t="shared" si="67"/>
        <v>0</v>
      </c>
      <c r="H260" s="28"/>
      <c r="I260">
        <f t="shared" si="59"/>
        <v>10</v>
      </c>
      <c r="J260">
        <f t="shared" si="60"/>
        <v>5</v>
      </c>
      <c r="K260">
        <f t="shared" si="61"/>
        <v>2034</v>
      </c>
      <c r="L260">
        <f t="shared" si="55"/>
        <v>365</v>
      </c>
      <c r="M260">
        <f t="shared" si="57"/>
        <v>31</v>
      </c>
      <c r="N260">
        <f t="shared" si="62"/>
        <v>20</v>
      </c>
      <c r="O260">
        <f t="shared" si="63"/>
        <v>10</v>
      </c>
      <c r="P260" s="16">
        <f t="shared" si="64"/>
        <v>0</v>
      </c>
      <c r="Q260">
        <f t="shared" si="72"/>
        <v>0</v>
      </c>
      <c r="R260" s="8">
        <f t="shared" si="70"/>
        <v>0</v>
      </c>
      <c r="S260" s="8">
        <f t="shared" si="69"/>
        <v>0</v>
      </c>
    </row>
    <row r="261" spans="1:19" ht="13.5" thickBot="1" x14ac:dyDescent="0.25">
      <c r="A261" s="3">
        <f t="shared" si="56"/>
        <v>249</v>
      </c>
      <c r="B261" s="7">
        <f t="shared" si="58"/>
        <v>49105</v>
      </c>
      <c r="C261" s="27">
        <v>10</v>
      </c>
      <c r="D261" s="53">
        <f t="shared" si="65"/>
        <v>0</v>
      </c>
      <c r="E261" s="53">
        <f t="shared" si="66"/>
        <v>0</v>
      </c>
      <c r="F261" s="53">
        <f t="shared" si="68"/>
        <v>0</v>
      </c>
      <c r="G261" s="53">
        <f t="shared" si="67"/>
        <v>0</v>
      </c>
      <c r="H261" s="28"/>
      <c r="I261">
        <f t="shared" si="59"/>
        <v>10</v>
      </c>
      <c r="J261">
        <f t="shared" si="60"/>
        <v>6</v>
      </c>
      <c r="K261">
        <f t="shared" si="61"/>
        <v>2034</v>
      </c>
      <c r="L261">
        <f t="shared" si="55"/>
        <v>365</v>
      </c>
      <c r="M261">
        <f t="shared" si="57"/>
        <v>30</v>
      </c>
      <c r="N261">
        <f t="shared" si="62"/>
        <v>21</v>
      </c>
      <c r="O261">
        <f t="shared" si="63"/>
        <v>10</v>
      </c>
      <c r="P261" s="16">
        <f t="shared" si="64"/>
        <v>0</v>
      </c>
      <c r="Q261">
        <f t="shared" si="72"/>
        <v>0</v>
      </c>
      <c r="R261" s="8">
        <f t="shared" si="70"/>
        <v>0</v>
      </c>
      <c r="S261" s="8">
        <f t="shared" si="69"/>
        <v>0</v>
      </c>
    </row>
    <row r="262" spans="1:19" ht="13.5" thickBot="1" x14ac:dyDescent="0.25">
      <c r="A262" s="3">
        <f t="shared" si="56"/>
        <v>250</v>
      </c>
      <c r="B262" s="7">
        <f t="shared" si="58"/>
        <v>49135</v>
      </c>
      <c r="C262" s="27">
        <v>10</v>
      </c>
      <c r="D262" s="53">
        <f t="shared" si="65"/>
        <v>0</v>
      </c>
      <c r="E262" s="53">
        <f t="shared" si="66"/>
        <v>0</v>
      </c>
      <c r="F262" s="53">
        <f t="shared" si="68"/>
        <v>0</v>
      </c>
      <c r="G262" s="53">
        <f t="shared" si="67"/>
        <v>0</v>
      </c>
      <c r="H262" s="28"/>
      <c r="I262">
        <f t="shared" si="59"/>
        <v>10</v>
      </c>
      <c r="J262">
        <f t="shared" si="60"/>
        <v>7</v>
      </c>
      <c r="K262">
        <f t="shared" si="61"/>
        <v>2034</v>
      </c>
      <c r="L262">
        <f t="shared" si="55"/>
        <v>365</v>
      </c>
      <c r="M262">
        <f t="shared" si="57"/>
        <v>31</v>
      </c>
      <c r="N262">
        <f t="shared" si="62"/>
        <v>20</v>
      </c>
      <c r="O262">
        <f t="shared" si="63"/>
        <v>10</v>
      </c>
      <c r="P262" s="16">
        <f t="shared" si="64"/>
        <v>0</v>
      </c>
      <c r="Q262">
        <f t="shared" si="72"/>
        <v>0</v>
      </c>
      <c r="R262" s="8">
        <f t="shared" si="70"/>
        <v>0</v>
      </c>
      <c r="S262" s="8">
        <f t="shared" si="69"/>
        <v>0</v>
      </c>
    </row>
    <row r="263" spans="1:19" ht="13.5" thickBot="1" x14ac:dyDescent="0.25">
      <c r="A263" s="3">
        <f t="shared" si="56"/>
        <v>251</v>
      </c>
      <c r="B263" s="7">
        <f t="shared" si="58"/>
        <v>49166</v>
      </c>
      <c r="C263" s="27">
        <v>10</v>
      </c>
      <c r="D263" s="53">
        <f t="shared" si="65"/>
        <v>0</v>
      </c>
      <c r="E263" s="53">
        <f t="shared" si="66"/>
        <v>0</v>
      </c>
      <c r="F263" s="53">
        <f t="shared" si="68"/>
        <v>0</v>
      </c>
      <c r="G263" s="53">
        <f t="shared" si="67"/>
        <v>0</v>
      </c>
      <c r="H263" s="28"/>
      <c r="I263">
        <f t="shared" si="59"/>
        <v>10</v>
      </c>
      <c r="J263">
        <f t="shared" si="60"/>
        <v>8</v>
      </c>
      <c r="K263">
        <f t="shared" si="61"/>
        <v>2034</v>
      </c>
      <c r="L263">
        <f t="shared" si="55"/>
        <v>365</v>
      </c>
      <c r="M263">
        <f t="shared" si="57"/>
        <v>31</v>
      </c>
      <c r="N263">
        <f t="shared" si="62"/>
        <v>21</v>
      </c>
      <c r="O263">
        <f t="shared" si="63"/>
        <v>10</v>
      </c>
      <c r="P263" s="16">
        <f t="shared" si="64"/>
        <v>0</v>
      </c>
      <c r="Q263">
        <f t="shared" si="72"/>
        <v>0</v>
      </c>
      <c r="R263" s="8">
        <f t="shared" si="70"/>
        <v>0</v>
      </c>
      <c r="S263" s="8">
        <f t="shared" si="69"/>
        <v>0</v>
      </c>
    </row>
    <row r="264" spans="1:19" ht="13.5" thickBot="1" x14ac:dyDescent="0.25">
      <c r="A264" s="3">
        <f t="shared" si="56"/>
        <v>252</v>
      </c>
      <c r="B264" s="7">
        <f t="shared" si="58"/>
        <v>49197</v>
      </c>
      <c r="C264" s="27">
        <v>10</v>
      </c>
      <c r="D264" s="53">
        <f t="shared" si="65"/>
        <v>0</v>
      </c>
      <c r="E264" s="53">
        <f t="shared" si="66"/>
        <v>0</v>
      </c>
      <c r="F264" s="53">
        <f t="shared" si="68"/>
        <v>0</v>
      </c>
      <c r="G264" s="53">
        <f t="shared" si="67"/>
        <v>0</v>
      </c>
      <c r="H264" s="28"/>
      <c r="I264">
        <f t="shared" si="59"/>
        <v>10</v>
      </c>
      <c r="J264">
        <f t="shared" si="60"/>
        <v>9</v>
      </c>
      <c r="K264">
        <f t="shared" si="61"/>
        <v>2034</v>
      </c>
      <c r="L264">
        <f t="shared" si="55"/>
        <v>365</v>
      </c>
      <c r="M264">
        <f t="shared" si="57"/>
        <v>30</v>
      </c>
      <c r="N264">
        <f t="shared" si="62"/>
        <v>21</v>
      </c>
      <c r="O264">
        <f t="shared" si="63"/>
        <v>10</v>
      </c>
      <c r="P264" s="16">
        <f t="shared" si="64"/>
        <v>0</v>
      </c>
      <c r="Q264">
        <f t="shared" si="72"/>
        <v>0</v>
      </c>
      <c r="R264" s="8">
        <f t="shared" si="70"/>
        <v>0</v>
      </c>
      <c r="S264" s="8">
        <f t="shared" si="69"/>
        <v>0</v>
      </c>
    </row>
    <row r="265" spans="1:19" ht="13.5" thickBot="1" x14ac:dyDescent="0.25">
      <c r="A265" s="3">
        <f t="shared" si="56"/>
        <v>253</v>
      </c>
      <c r="B265" s="7">
        <f t="shared" si="58"/>
        <v>49227</v>
      </c>
      <c r="C265" s="27">
        <v>10</v>
      </c>
      <c r="D265" s="53">
        <f t="shared" si="65"/>
        <v>0</v>
      </c>
      <c r="E265" s="53">
        <f t="shared" si="66"/>
        <v>0</v>
      </c>
      <c r="F265" s="53">
        <f t="shared" si="68"/>
        <v>0</v>
      </c>
      <c r="G265" s="53">
        <f t="shared" si="67"/>
        <v>0</v>
      </c>
      <c r="H265" s="28"/>
      <c r="I265">
        <f t="shared" si="59"/>
        <v>10</v>
      </c>
      <c r="J265">
        <f t="shared" si="60"/>
        <v>10</v>
      </c>
      <c r="K265">
        <f t="shared" si="61"/>
        <v>2034</v>
      </c>
      <c r="L265">
        <f t="shared" si="55"/>
        <v>365</v>
      </c>
      <c r="M265">
        <f t="shared" si="57"/>
        <v>31</v>
      </c>
      <c r="N265">
        <f t="shared" si="62"/>
        <v>20</v>
      </c>
      <c r="O265">
        <f t="shared" si="63"/>
        <v>10</v>
      </c>
      <c r="P265" s="16">
        <f t="shared" si="64"/>
        <v>0</v>
      </c>
      <c r="Q265">
        <f t="shared" si="72"/>
        <v>0</v>
      </c>
      <c r="R265" s="8">
        <f t="shared" si="70"/>
        <v>0</v>
      </c>
      <c r="S265" s="8">
        <f t="shared" si="69"/>
        <v>0</v>
      </c>
    </row>
    <row r="266" spans="1:19" ht="13.5" thickBot="1" x14ac:dyDescent="0.25">
      <c r="A266" s="3">
        <f t="shared" si="56"/>
        <v>254</v>
      </c>
      <c r="B266" s="7">
        <f t="shared" si="58"/>
        <v>49258</v>
      </c>
      <c r="C266" s="27">
        <v>10</v>
      </c>
      <c r="D266" s="53">
        <f t="shared" si="65"/>
        <v>0</v>
      </c>
      <c r="E266" s="53">
        <f t="shared" si="66"/>
        <v>0</v>
      </c>
      <c r="F266" s="53">
        <f t="shared" si="68"/>
        <v>0</v>
      </c>
      <c r="G266" s="53">
        <f t="shared" si="67"/>
        <v>0</v>
      </c>
      <c r="H266" s="28"/>
      <c r="I266">
        <f t="shared" si="59"/>
        <v>10</v>
      </c>
      <c r="J266">
        <f t="shared" si="60"/>
        <v>11</v>
      </c>
      <c r="K266">
        <f t="shared" si="61"/>
        <v>2034</v>
      </c>
      <c r="L266">
        <f t="shared" si="55"/>
        <v>365</v>
      </c>
      <c r="M266">
        <f t="shared" si="57"/>
        <v>30</v>
      </c>
      <c r="N266">
        <f t="shared" si="62"/>
        <v>21</v>
      </c>
      <c r="O266">
        <f t="shared" si="63"/>
        <v>10</v>
      </c>
      <c r="P266" s="16">
        <f t="shared" si="64"/>
        <v>0</v>
      </c>
      <c r="Q266">
        <f t="shared" si="72"/>
        <v>0</v>
      </c>
      <c r="R266" s="8">
        <f t="shared" si="70"/>
        <v>0</v>
      </c>
      <c r="S266" s="8">
        <f t="shared" si="69"/>
        <v>0</v>
      </c>
    </row>
    <row r="267" spans="1:19" ht="13.5" thickBot="1" x14ac:dyDescent="0.25">
      <c r="A267" s="3">
        <f t="shared" si="56"/>
        <v>255</v>
      </c>
      <c r="B267" s="7">
        <f t="shared" si="58"/>
        <v>49288</v>
      </c>
      <c r="C267" s="27">
        <v>10</v>
      </c>
      <c r="D267" s="53">
        <f t="shared" si="65"/>
        <v>0</v>
      </c>
      <c r="E267" s="53">
        <f t="shared" si="66"/>
        <v>0</v>
      </c>
      <c r="F267" s="53">
        <f t="shared" si="68"/>
        <v>0</v>
      </c>
      <c r="G267" s="53">
        <f t="shared" si="67"/>
        <v>0</v>
      </c>
      <c r="H267" s="28"/>
      <c r="I267">
        <f t="shared" si="59"/>
        <v>10</v>
      </c>
      <c r="J267">
        <f t="shared" si="60"/>
        <v>12</v>
      </c>
      <c r="K267">
        <f t="shared" si="61"/>
        <v>2034</v>
      </c>
      <c r="L267">
        <f t="shared" si="55"/>
        <v>365</v>
      </c>
      <c r="M267">
        <f t="shared" si="57"/>
        <v>31</v>
      </c>
      <c r="N267">
        <f t="shared" si="62"/>
        <v>20</v>
      </c>
      <c r="O267">
        <f t="shared" si="63"/>
        <v>10</v>
      </c>
      <c r="P267" s="16">
        <f t="shared" si="64"/>
        <v>0</v>
      </c>
      <c r="Q267">
        <f t="shared" si="72"/>
        <v>0</v>
      </c>
      <c r="R267" s="8">
        <f t="shared" si="70"/>
        <v>0</v>
      </c>
      <c r="S267" s="8">
        <f t="shared" si="69"/>
        <v>0</v>
      </c>
    </row>
    <row r="268" spans="1:19" ht="13.5" thickBot="1" x14ac:dyDescent="0.25">
      <c r="A268" s="3">
        <f t="shared" si="56"/>
        <v>256</v>
      </c>
      <c r="B268" s="7">
        <f t="shared" si="58"/>
        <v>49319</v>
      </c>
      <c r="C268" s="27">
        <v>10</v>
      </c>
      <c r="D268" s="53">
        <f t="shared" si="65"/>
        <v>0</v>
      </c>
      <c r="E268" s="53">
        <f t="shared" si="66"/>
        <v>0</v>
      </c>
      <c r="F268" s="53">
        <f t="shared" si="68"/>
        <v>0</v>
      </c>
      <c r="G268" s="53">
        <f t="shared" si="67"/>
        <v>0</v>
      </c>
      <c r="H268" s="28"/>
      <c r="I268">
        <f t="shared" si="59"/>
        <v>10</v>
      </c>
      <c r="J268">
        <f t="shared" si="60"/>
        <v>1</v>
      </c>
      <c r="K268">
        <f t="shared" si="61"/>
        <v>2035</v>
      </c>
      <c r="L268">
        <f t="shared" ref="L268:L331" si="73">IF(OR(K268=2008,K268=2012,K268=2016,K268=2020,K268=2024,K268=2028),366,365)</f>
        <v>365</v>
      </c>
      <c r="M268">
        <f t="shared" si="57"/>
        <v>31</v>
      </c>
      <c r="N268">
        <f t="shared" si="62"/>
        <v>21</v>
      </c>
      <c r="O268">
        <f t="shared" si="63"/>
        <v>10</v>
      </c>
      <c r="P268" s="16">
        <f t="shared" si="64"/>
        <v>0</v>
      </c>
      <c r="Q268">
        <f t="shared" si="72"/>
        <v>0</v>
      </c>
      <c r="R268" s="8">
        <f t="shared" si="70"/>
        <v>0</v>
      </c>
      <c r="S268" s="8">
        <f t="shared" si="69"/>
        <v>0</v>
      </c>
    </row>
    <row r="269" spans="1:19" ht="13.5" thickBot="1" x14ac:dyDescent="0.25">
      <c r="A269" s="3">
        <f t="shared" ref="A269:A332" si="74">A268+1</f>
        <v>257</v>
      </c>
      <c r="B269" s="7">
        <f t="shared" si="58"/>
        <v>49350</v>
      </c>
      <c r="C269" s="27">
        <v>10</v>
      </c>
      <c r="D269" s="53">
        <f t="shared" si="65"/>
        <v>0</v>
      </c>
      <c r="E269" s="53">
        <f t="shared" si="66"/>
        <v>0</v>
      </c>
      <c r="F269" s="53">
        <f t="shared" si="68"/>
        <v>0</v>
      </c>
      <c r="G269" s="53">
        <f t="shared" si="67"/>
        <v>0</v>
      </c>
      <c r="H269" s="28"/>
      <c r="I269">
        <f t="shared" si="59"/>
        <v>10</v>
      </c>
      <c r="J269">
        <f t="shared" si="60"/>
        <v>2</v>
      </c>
      <c r="K269">
        <f t="shared" si="61"/>
        <v>2035</v>
      </c>
      <c r="L269">
        <f t="shared" si="73"/>
        <v>365</v>
      </c>
      <c r="M269">
        <f t="shared" ref="M269:M332" si="75">IF(OR(J269=1,J269=3,J269=5,J269=7,J269=8,J269=10,J269=12),31,IF(OR(J269=4,J269=6,J269=9,J269=11),30,IF(L269=365,28,29)))</f>
        <v>28</v>
      </c>
      <c r="N269">
        <f t="shared" si="62"/>
        <v>21</v>
      </c>
      <c r="O269">
        <f t="shared" si="63"/>
        <v>10</v>
      </c>
      <c r="P269" s="16">
        <f t="shared" si="64"/>
        <v>0</v>
      </c>
      <c r="Q269">
        <f t="shared" si="72"/>
        <v>0</v>
      </c>
      <c r="R269" s="8">
        <f t="shared" si="70"/>
        <v>0</v>
      </c>
      <c r="S269" s="8">
        <f t="shared" si="69"/>
        <v>0</v>
      </c>
    </row>
    <row r="270" spans="1:19" ht="13.5" thickBot="1" x14ac:dyDescent="0.25">
      <c r="A270" s="3">
        <f t="shared" si="74"/>
        <v>258</v>
      </c>
      <c r="B270" s="7">
        <f t="shared" ref="B270:B333" si="76">DATE(K270,J270,I270)</f>
        <v>49378</v>
      </c>
      <c r="C270" s="27">
        <v>10</v>
      </c>
      <c r="D270" s="53">
        <f t="shared" si="65"/>
        <v>0</v>
      </c>
      <c r="E270" s="53">
        <f t="shared" si="66"/>
        <v>0</v>
      </c>
      <c r="F270" s="53">
        <f t="shared" si="68"/>
        <v>0</v>
      </c>
      <c r="G270" s="53">
        <f t="shared" si="67"/>
        <v>0</v>
      </c>
      <c r="H270" s="28"/>
      <c r="I270">
        <f t="shared" ref="I270:I333" si="77">I269</f>
        <v>10</v>
      </c>
      <c r="J270">
        <f t="shared" ref="J270:J333" si="78">IF(J269=12,1,J269+1)</f>
        <v>3</v>
      </c>
      <c r="K270">
        <f t="shared" ref="K270:K333" si="79">IF(J269=12,K269+1,K269)</f>
        <v>2035</v>
      </c>
      <c r="L270">
        <f t="shared" si="73"/>
        <v>365</v>
      </c>
      <c r="M270">
        <f t="shared" si="75"/>
        <v>31</v>
      </c>
      <c r="N270">
        <f t="shared" ref="N270:N333" si="80">M269-I269</f>
        <v>18</v>
      </c>
      <c r="O270">
        <f t="shared" ref="O270:O333" si="81">M269-N270</f>
        <v>10</v>
      </c>
      <c r="P270" s="16">
        <f t="shared" ref="P270:P314" si="82">C270-O270</f>
        <v>0</v>
      </c>
      <c r="Q270">
        <f t="shared" si="72"/>
        <v>0</v>
      </c>
      <c r="R270" s="8">
        <f t="shared" si="70"/>
        <v>0</v>
      </c>
      <c r="S270" s="8">
        <f t="shared" si="69"/>
        <v>0</v>
      </c>
    </row>
    <row r="271" spans="1:19" ht="13.5" thickBot="1" x14ac:dyDescent="0.25">
      <c r="A271" s="3">
        <f t="shared" si="74"/>
        <v>259</v>
      </c>
      <c r="B271" s="7">
        <f t="shared" si="76"/>
        <v>49409</v>
      </c>
      <c r="C271" s="27">
        <v>10</v>
      </c>
      <c r="D271" s="53">
        <f t="shared" ref="D271:D314" si="83">ROUND(G270*($D$2/L270)*(N271-P270)+G270*($D$2/L271)*O271+G269*($D$2/L270)*P270,2)</f>
        <v>0</v>
      </c>
      <c r="E271" s="53">
        <f t="shared" si="66"/>
        <v>0</v>
      </c>
      <c r="F271" s="53">
        <f t="shared" si="68"/>
        <v>0</v>
      </c>
      <c r="G271" s="53">
        <f t="shared" si="67"/>
        <v>0</v>
      </c>
      <c r="H271" s="28"/>
      <c r="I271">
        <f t="shared" si="77"/>
        <v>10</v>
      </c>
      <c r="J271">
        <f t="shared" si="78"/>
        <v>4</v>
      </c>
      <c r="K271">
        <f t="shared" si="79"/>
        <v>2035</v>
      </c>
      <c r="L271">
        <f t="shared" si="73"/>
        <v>365</v>
      </c>
      <c r="M271">
        <f t="shared" si="75"/>
        <v>30</v>
      </c>
      <c r="N271">
        <f t="shared" si="80"/>
        <v>21</v>
      </c>
      <c r="O271">
        <f t="shared" si="81"/>
        <v>10</v>
      </c>
      <c r="P271" s="16">
        <f t="shared" si="82"/>
        <v>0</v>
      </c>
      <c r="Q271">
        <f t="shared" si="72"/>
        <v>0</v>
      </c>
      <c r="R271" s="8">
        <f t="shared" si="70"/>
        <v>0</v>
      </c>
      <c r="S271" s="8">
        <f t="shared" si="69"/>
        <v>0</v>
      </c>
    </row>
    <row r="272" spans="1:19" ht="13.5" thickBot="1" x14ac:dyDescent="0.25">
      <c r="A272" s="3">
        <f t="shared" si="74"/>
        <v>260</v>
      </c>
      <c r="B272" s="7">
        <f t="shared" si="76"/>
        <v>49439</v>
      </c>
      <c r="C272" s="27">
        <v>10</v>
      </c>
      <c r="D272" s="53">
        <f t="shared" si="83"/>
        <v>0</v>
      </c>
      <c r="E272" s="53">
        <f t="shared" ref="E272:E313" si="84">IF(G271&gt;F271,S272-D272,G271)</f>
        <v>0</v>
      </c>
      <c r="F272" s="53">
        <f t="shared" si="68"/>
        <v>0</v>
      </c>
      <c r="G272" s="53">
        <f t="shared" ref="G272:G313" si="85">IF(E272&lt;G271,G271-E272-H272,0)</f>
        <v>0</v>
      </c>
      <c r="H272" s="28"/>
      <c r="I272">
        <f t="shared" si="77"/>
        <v>10</v>
      </c>
      <c r="J272">
        <f t="shared" si="78"/>
        <v>5</v>
      </c>
      <c r="K272">
        <f t="shared" si="79"/>
        <v>2035</v>
      </c>
      <c r="L272">
        <f t="shared" si="73"/>
        <v>365</v>
      </c>
      <c r="M272">
        <f t="shared" si="75"/>
        <v>31</v>
      </c>
      <c r="N272">
        <f t="shared" si="80"/>
        <v>20</v>
      </c>
      <c r="O272">
        <f t="shared" si="81"/>
        <v>10</v>
      </c>
      <c r="P272" s="16">
        <f t="shared" si="82"/>
        <v>0</v>
      </c>
      <c r="Q272">
        <f t="shared" si="72"/>
        <v>0</v>
      </c>
      <c r="R272" s="8">
        <f t="shared" si="70"/>
        <v>0</v>
      </c>
      <c r="S272" s="8">
        <f t="shared" si="69"/>
        <v>0</v>
      </c>
    </row>
    <row r="273" spans="1:19" ht="13.5" thickBot="1" x14ac:dyDescent="0.25">
      <c r="A273" s="3">
        <f t="shared" si="74"/>
        <v>261</v>
      </c>
      <c r="B273" s="7">
        <f t="shared" si="76"/>
        <v>49470</v>
      </c>
      <c r="C273" s="27">
        <v>10</v>
      </c>
      <c r="D273" s="53">
        <f t="shared" si="83"/>
        <v>0</v>
      </c>
      <c r="E273" s="53">
        <f t="shared" si="84"/>
        <v>0</v>
      </c>
      <c r="F273" s="53">
        <f t="shared" ref="F273:F313" si="86">IF(AND(H272&lt;&gt;0,$K$9=1),S273,IF(G272&gt;F272,F272,D273+E273))</f>
        <v>0</v>
      </c>
      <c r="G273" s="53">
        <f t="shared" si="85"/>
        <v>0</v>
      </c>
      <c r="H273" s="28"/>
      <c r="I273">
        <f t="shared" si="77"/>
        <v>10</v>
      </c>
      <c r="J273">
        <f t="shared" si="78"/>
        <v>6</v>
      </c>
      <c r="K273">
        <f t="shared" si="79"/>
        <v>2035</v>
      </c>
      <c r="L273">
        <f t="shared" si="73"/>
        <v>365</v>
      </c>
      <c r="M273">
        <f t="shared" si="75"/>
        <v>30</v>
      </c>
      <c r="N273">
        <f t="shared" si="80"/>
        <v>21</v>
      </c>
      <c r="O273">
        <f t="shared" si="81"/>
        <v>10</v>
      </c>
      <c r="P273" s="16">
        <f t="shared" si="82"/>
        <v>0</v>
      </c>
      <c r="Q273">
        <f t="shared" si="72"/>
        <v>0</v>
      </c>
      <c r="R273" s="8">
        <f t="shared" si="70"/>
        <v>0</v>
      </c>
      <c r="S273" s="8">
        <f t="shared" ref="S273:S314" si="87">IF(AND(H272&lt;&gt;0,$K$9=1),R273,IF(Q273=0,0,S272))</f>
        <v>0</v>
      </c>
    </row>
    <row r="274" spans="1:19" ht="13.5" thickBot="1" x14ac:dyDescent="0.25">
      <c r="A274" s="3">
        <f t="shared" si="74"/>
        <v>262</v>
      </c>
      <c r="B274" s="7">
        <f t="shared" si="76"/>
        <v>49500</v>
      </c>
      <c r="C274" s="27">
        <v>10</v>
      </c>
      <c r="D274" s="53">
        <f t="shared" si="83"/>
        <v>0</v>
      </c>
      <c r="E274" s="53">
        <f t="shared" si="84"/>
        <v>0</v>
      </c>
      <c r="F274" s="53">
        <f t="shared" si="86"/>
        <v>0</v>
      </c>
      <c r="G274" s="53">
        <f t="shared" si="85"/>
        <v>0</v>
      </c>
      <c r="H274" s="28"/>
      <c r="I274">
        <f t="shared" si="77"/>
        <v>10</v>
      </c>
      <c r="J274">
        <f t="shared" si="78"/>
        <v>7</v>
      </c>
      <c r="K274">
        <f t="shared" si="79"/>
        <v>2035</v>
      </c>
      <c r="L274">
        <f t="shared" si="73"/>
        <v>365</v>
      </c>
      <c r="M274">
        <f t="shared" si="75"/>
        <v>31</v>
      </c>
      <c r="N274">
        <f t="shared" si="80"/>
        <v>20</v>
      </c>
      <c r="O274">
        <f t="shared" si="81"/>
        <v>10</v>
      </c>
      <c r="P274" s="16">
        <f t="shared" si="82"/>
        <v>0</v>
      </c>
      <c r="Q274">
        <f t="shared" si="72"/>
        <v>0</v>
      </c>
      <c r="R274" s="8">
        <f t="shared" ref="R274:R314" si="88">IF(Q274=0,0,ROUND(G273*(($D$2/12)/(1-POWER(1+$D$2/12,-(Q274)))),2))</f>
        <v>0</v>
      </c>
      <c r="S274" s="8">
        <f t="shared" si="87"/>
        <v>0</v>
      </c>
    </row>
    <row r="275" spans="1:19" ht="13.5" thickBot="1" x14ac:dyDescent="0.25">
      <c r="A275" s="3">
        <f t="shared" si="74"/>
        <v>263</v>
      </c>
      <c r="B275" s="7">
        <f t="shared" si="76"/>
        <v>49531</v>
      </c>
      <c r="C275" s="27">
        <v>10</v>
      </c>
      <c r="D275" s="53">
        <f t="shared" si="83"/>
        <v>0</v>
      </c>
      <c r="E275" s="53">
        <f t="shared" si="84"/>
        <v>0</v>
      </c>
      <c r="F275" s="53">
        <f t="shared" si="86"/>
        <v>0</v>
      </c>
      <c r="G275" s="53">
        <f t="shared" si="85"/>
        <v>0</v>
      </c>
      <c r="H275" s="28"/>
      <c r="I275">
        <f t="shared" si="77"/>
        <v>10</v>
      </c>
      <c r="J275">
        <f t="shared" si="78"/>
        <v>8</v>
      </c>
      <c r="K275">
        <f t="shared" si="79"/>
        <v>2035</v>
      </c>
      <c r="L275">
        <f t="shared" si="73"/>
        <v>365</v>
      </c>
      <c r="M275">
        <f t="shared" si="75"/>
        <v>31</v>
      </c>
      <c r="N275">
        <f t="shared" si="80"/>
        <v>21</v>
      </c>
      <c r="O275">
        <f t="shared" si="81"/>
        <v>10</v>
      </c>
      <c r="P275" s="16">
        <f t="shared" si="82"/>
        <v>0</v>
      </c>
      <c r="Q275">
        <f t="shared" si="72"/>
        <v>0</v>
      </c>
      <c r="R275" s="8">
        <f t="shared" si="88"/>
        <v>0</v>
      </c>
      <c r="S275" s="8">
        <f t="shared" si="87"/>
        <v>0</v>
      </c>
    </row>
    <row r="276" spans="1:19" ht="13.5" thickBot="1" x14ac:dyDescent="0.25">
      <c r="A276" s="3">
        <f t="shared" si="74"/>
        <v>264</v>
      </c>
      <c r="B276" s="7">
        <f t="shared" si="76"/>
        <v>49562</v>
      </c>
      <c r="C276" s="27">
        <v>10</v>
      </c>
      <c r="D276" s="53">
        <f t="shared" si="83"/>
        <v>0</v>
      </c>
      <c r="E276" s="53">
        <f t="shared" si="84"/>
        <v>0</v>
      </c>
      <c r="F276" s="53">
        <f t="shared" si="86"/>
        <v>0</v>
      </c>
      <c r="G276" s="53">
        <f t="shared" si="85"/>
        <v>0</v>
      </c>
      <c r="H276" s="28"/>
      <c r="I276">
        <f t="shared" si="77"/>
        <v>10</v>
      </c>
      <c r="J276">
        <f t="shared" si="78"/>
        <v>9</v>
      </c>
      <c r="K276">
        <f t="shared" si="79"/>
        <v>2035</v>
      </c>
      <c r="L276">
        <f t="shared" si="73"/>
        <v>365</v>
      </c>
      <c r="M276">
        <f t="shared" si="75"/>
        <v>30</v>
      </c>
      <c r="N276">
        <f t="shared" si="80"/>
        <v>21</v>
      </c>
      <c r="O276">
        <f t="shared" si="81"/>
        <v>10</v>
      </c>
      <c r="P276" s="16">
        <f t="shared" si="82"/>
        <v>0</v>
      </c>
      <c r="Q276">
        <f t="shared" si="72"/>
        <v>0</v>
      </c>
      <c r="R276" s="8">
        <f t="shared" si="88"/>
        <v>0</v>
      </c>
      <c r="S276" s="8">
        <f t="shared" si="87"/>
        <v>0</v>
      </c>
    </row>
    <row r="277" spans="1:19" ht="13.5" thickBot="1" x14ac:dyDescent="0.25">
      <c r="A277" s="3">
        <f t="shared" si="74"/>
        <v>265</v>
      </c>
      <c r="B277" s="7">
        <f t="shared" si="76"/>
        <v>49592</v>
      </c>
      <c r="C277" s="27">
        <v>10</v>
      </c>
      <c r="D277" s="53">
        <f t="shared" si="83"/>
        <v>0</v>
      </c>
      <c r="E277" s="53">
        <f t="shared" si="84"/>
        <v>0</v>
      </c>
      <c r="F277" s="53">
        <f t="shared" si="86"/>
        <v>0</v>
      </c>
      <c r="G277" s="53">
        <f t="shared" si="85"/>
        <v>0</v>
      </c>
      <c r="H277" s="28"/>
      <c r="I277">
        <f t="shared" si="77"/>
        <v>10</v>
      </c>
      <c r="J277">
        <f t="shared" si="78"/>
        <v>10</v>
      </c>
      <c r="K277">
        <f t="shared" si="79"/>
        <v>2035</v>
      </c>
      <c r="L277">
        <f t="shared" si="73"/>
        <v>365</v>
      </c>
      <c r="M277">
        <f t="shared" si="75"/>
        <v>31</v>
      </c>
      <c r="N277">
        <f t="shared" si="80"/>
        <v>20</v>
      </c>
      <c r="O277">
        <f t="shared" si="81"/>
        <v>10</v>
      </c>
      <c r="P277" s="16">
        <f t="shared" si="82"/>
        <v>0</v>
      </c>
      <c r="Q277">
        <f t="shared" si="72"/>
        <v>0</v>
      </c>
      <c r="R277" s="8">
        <f t="shared" si="88"/>
        <v>0</v>
      </c>
      <c r="S277" s="8">
        <f t="shared" si="87"/>
        <v>0</v>
      </c>
    </row>
    <row r="278" spans="1:19" ht="13.5" thickBot="1" x14ac:dyDescent="0.25">
      <c r="A278" s="3">
        <f t="shared" si="74"/>
        <v>266</v>
      </c>
      <c r="B278" s="7">
        <f t="shared" si="76"/>
        <v>49623</v>
      </c>
      <c r="C278" s="27">
        <v>10</v>
      </c>
      <c r="D278" s="53">
        <f t="shared" si="83"/>
        <v>0</v>
      </c>
      <c r="E278" s="53">
        <f t="shared" si="84"/>
        <v>0</v>
      </c>
      <c r="F278" s="53">
        <f t="shared" si="86"/>
        <v>0</v>
      </c>
      <c r="G278" s="53">
        <f t="shared" si="85"/>
        <v>0</v>
      </c>
      <c r="H278" s="28"/>
      <c r="I278">
        <f t="shared" si="77"/>
        <v>10</v>
      </c>
      <c r="J278">
        <f t="shared" si="78"/>
        <v>11</v>
      </c>
      <c r="K278">
        <f t="shared" si="79"/>
        <v>2035</v>
      </c>
      <c r="L278">
        <f t="shared" si="73"/>
        <v>365</v>
      </c>
      <c r="M278">
        <f t="shared" si="75"/>
        <v>30</v>
      </c>
      <c r="N278">
        <f t="shared" si="80"/>
        <v>21</v>
      </c>
      <c r="O278">
        <f t="shared" si="81"/>
        <v>10</v>
      </c>
      <c r="P278" s="16">
        <f t="shared" si="82"/>
        <v>0</v>
      </c>
      <c r="Q278">
        <f t="shared" si="72"/>
        <v>0</v>
      </c>
      <c r="R278" s="8">
        <f t="shared" si="88"/>
        <v>0</v>
      </c>
      <c r="S278" s="8">
        <f t="shared" si="87"/>
        <v>0</v>
      </c>
    </row>
    <row r="279" spans="1:19" ht="13.5" thickBot="1" x14ac:dyDescent="0.25">
      <c r="A279" s="3">
        <f t="shared" si="74"/>
        <v>267</v>
      </c>
      <c r="B279" s="7">
        <f t="shared" si="76"/>
        <v>49653</v>
      </c>
      <c r="C279" s="27">
        <v>10</v>
      </c>
      <c r="D279" s="53">
        <f t="shared" si="83"/>
        <v>0</v>
      </c>
      <c r="E279" s="53">
        <f t="shared" si="84"/>
        <v>0</v>
      </c>
      <c r="F279" s="53">
        <f t="shared" si="86"/>
        <v>0</v>
      </c>
      <c r="G279" s="53">
        <f t="shared" si="85"/>
        <v>0</v>
      </c>
      <c r="H279" s="28"/>
      <c r="I279">
        <f t="shared" si="77"/>
        <v>10</v>
      </c>
      <c r="J279">
        <f t="shared" si="78"/>
        <v>12</v>
      </c>
      <c r="K279">
        <f t="shared" si="79"/>
        <v>2035</v>
      </c>
      <c r="L279">
        <f t="shared" si="73"/>
        <v>365</v>
      </c>
      <c r="M279">
        <f t="shared" si="75"/>
        <v>31</v>
      </c>
      <c r="N279">
        <f t="shared" si="80"/>
        <v>20</v>
      </c>
      <c r="O279">
        <f t="shared" si="81"/>
        <v>10</v>
      </c>
      <c r="P279" s="16">
        <f t="shared" si="82"/>
        <v>0</v>
      </c>
      <c r="Q279">
        <f t="shared" si="72"/>
        <v>0</v>
      </c>
      <c r="R279" s="8">
        <f t="shared" si="88"/>
        <v>0</v>
      </c>
      <c r="S279" s="8">
        <f t="shared" si="87"/>
        <v>0</v>
      </c>
    </row>
    <row r="280" spans="1:19" ht="13.5" thickBot="1" x14ac:dyDescent="0.25">
      <c r="A280" s="3">
        <f t="shared" si="74"/>
        <v>268</v>
      </c>
      <c r="B280" s="7">
        <f t="shared" si="76"/>
        <v>49684</v>
      </c>
      <c r="C280" s="27">
        <v>10</v>
      </c>
      <c r="D280" s="53">
        <f t="shared" si="83"/>
        <v>0</v>
      </c>
      <c r="E280" s="53">
        <f t="shared" si="84"/>
        <v>0</v>
      </c>
      <c r="F280" s="53">
        <f t="shared" si="86"/>
        <v>0</v>
      </c>
      <c r="G280" s="53">
        <f t="shared" si="85"/>
        <v>0</v>
      </c>
      <c r="H280" s="28"/>
      <c r="I280">
        <f t="shared" si="77"/>
        <v>10</v>
      </c>
      <c r="J280">
        <f t="shared" si="78"/>
        <v>1</v>
      </c>
      <c r="K280">
        <f t="shared" si="79"/>
        <v>2036</v>
      </c>
      <c r="L280">
        <f t="shared" si="73"/>
        <v>365</v>
      </c>
      <c r="M280">
        <f t="shared" si="75"/>
        <v>31</v>
      </c>
      <c r="N280">
        <f t="shared" si="80"/>
        <v>21</v>
      </c>
      <c r="O280">
        <f t="shared" si="81"/>
        <v>10</v>
      </c>
      <c r="P280" s="16">
        <f t="shared" si="82"/>
        <v>0</v>
      </c>
      <c r="Q280">
        <f t="shared" si="72"/>
        <v>0</v>
      </c>
      <c r="R280" s="8">
        <f t="shared" si="88"/>
        <v>0</v>
      </c>
      <c r="S280" s="8">
        <f t="shared" si="87"/>
        <v>0</v>
      </c>
    </row>
    <row r="281" spans="1:19" ht="13.5" thickBot="1" x14ac:dyDescent="0.25">
      <c r="A281" s="3">
        <f t="shared" si="74"/>
        <v>269</v>
      </c>
      <c r="B281" s="7">
        <f t="shared" si="76"/>
        <v>49715</v>
      </c>
      <c r="C281" s="27">
        <v>10</v>
      </c>
      <c r="D281" s="53">
        <f t="shared" si="83"/>
        <v>0</v>
      </c>
      <c r="E281" s="53">
        <f t="shared" si="84"/>
        <v>0</v>
      </c>
      <c r="F281" s="53">
        <f t="shared" si="86"/>
        <v>0</v>
      </c>
      <c r="G281" s="53">
        <f t="shared" si="85"/>
        <v>0</v>
      </c>
      <c r="H281" s="28"/>
      <c r="I281">
        <f t="shared" si="77"/>
        <v>10</v>
      </c>
      <c r="J281">
        <f t="shared" si="78"/>
        <v>2</v>
      </c>
      <c r="K281">
        <f t="shared" si="79"/>
        <v>2036</v>
      </c>
      <c r="L281">
        <f t="shared" si="73"/>
        <v>365</v>
      </c>
      <c r="M281">
        <f t="shared" si="75"/>
        <v>28</v>
      </c>
      <c r="N281">
        <f t="shared" si="80"/>
        <v>21</v>
      </c>
      <c r="O281">
        <f t="shared" si="81"/>
        <v>10</v>
      </c>
      <c r="P281" s="16">
        <f t="shared" si="82"/>
        <v>0</v>
      </c>
      <c r="Q281">
        <f t="shared" si="72"/>
        <v>0</v>
      </c>
      <c r="R281" s="8">
        <f t="shared" si="88"/>
        <v>0</v>
      </c>
      <c r="S281" s="8">
        <f t="shared" si="87"/>
        <v>0</v>
      </c>
    </row>
    <row r="282" spans="1:19" ht="13.5" thickBot="1" x14ac:dyDescent="0.25">
      <c r="A282" s="3">
        <f t="shared" si="74"/>
        <v>270</v>
      </c>
      <c r="B282" s="7">
        <f t="shared" si="76"/>
        <v>49744</v>
      </c>
      <c r="C282" s="27">
        <v>10</v>
      </c>
      <c r="D282" s="53">
        <f t="shared" si="83"/>
        <v>0</v>
      </c>
      <c r="E282" s="53">
        <f t="shared" si="84"/>
        <v>0</v>
      </c>
      <c r="F282" s="53">
        <f t="shared" si="86"/>
        <v>0</v>
      </c>
      <c r="G282" s="53">
        <f t="shared" si="85"/>
        <v>0</v>
      </c>
      <c r="H282" s="28"/>
      <c r="I282">
        <f t="shared" si="77"/>
        <v>10</v>
      </c>
      <c r="J282">
        <f t="shared" si="78"/>
        <v>3</v>
      </c>
      <c r="K282">
        <f t="shared" si="79"/>
        <v>2036</v>
      </c>
      <c r="L282">
        <f t="shared" si="73"/>
        <v>365</v>
      </c>
      <c r="M282">
        <f t="shared" si="75"/>
        <v>31</v>
      </c>
      <c r="N282">
        <f t="shared" si="80"/>
        <v>18</v>
      </c>
      <c r="O282">
        <f t="shared" si="81"/>
        <v>10</v>
      </c>
      <c r="P282" s="16">
        <f t="shared" si="82"/>
        <v>0</v>
      </c>
      <c r="Q282">
        <f t="shared" si="72"/>
        <v>0</v>
      </c>
      <c r="R282" s="8">
        <f t="shared" si="88"/>
        <v>0</v>
      </c>
      <c r="S282" s="8">
        <f t="shared" si="87"/>
        <v>0</v>
      </c>
    </row>
    <row r="283" spans="1:19" ht="13.5" thickBot="1" x14ac:dyDescent="0.25">
      <c r="A283" s="3">
        <f t="shared" si="74"/>
        <v>271</v>
      </c>
      <c r="B283" s="7">
        <f t="shared" si="76"/>
        <v>49775</v>
      </c>
      <c r="C283" s="27">
        <v>10</v>
      </c>
      <c r="D283" s="53">
        <f t="shared" si="83"/>
        <v>0</v>
      </c>
      <c r="E283" s="53">
        <f t="shared" si="84"/>
        <v>0</v>
      </c>
      <c r="F283" s="53">
        <f t="shared" si="86"/>
        <v>0</v>
      </c>
      <c r="G283" s="53">
        <f t="shared" si="85"/>
        <v>0</v>
      </c>
      <c r="H283" s="28"/>
      <c r="I283">
        <f t="shared" si="77"/>
        <v>10</v>
      </c>
      <c r="J283">
        <f t="shared" si="78"/>
        <v>4</v>
      </c>
      <c r="K283">
        <f t="shared" si="79"/>
        <v>2036</v>
      </c>
      <c r="L283">
        <f t="shared" si="73"/>
        <v>365</v>
      </c>
      <c r="M283">
        <f t="shared" si="75"/>
        <v>30</v>
      </c>
      <c r="N283">
        <f t="shared" si="80"/>
        <v>21</v>
      </c>
      <c r="O283">
        <f t="shared" si="81"/>
        <v>10</v>
      </c>
      <c r="P283" s="16">
        <f t="shared" si="82"/>
        <v>0</v>
      </c>
      <c r="Q283">
        <f t="shared" si="72"/>
        <v>0</v>
      </c>
      <c r="R283" s="8">
        <f t="shared" si="88"/>
        <v>0</v>
      </c>
      <c r="S283" s="8">
        <f t="shared" si="87"/>
        <v>0</v>
      </c>
    </row>
    <row r="284" spans="1:19" ht="13.5" thickBot="1" x14ac:dyDescent="0.25">
      <c r="A284" s="3">
        <f t="shared" si="74"/>
        <v>272</v>
      </c>
      <c r="B284" s="7">
        <f t="shared" si="76"/>
        <v>49805</v>
      </c>
      <c r="C284" s="27">
        <v>10</v>
      </c>
      <c r="D284" s="53">
        <f t="shared" si="83"/>
        <v>0</v>
      </c>
      <c r="E284" s="53">
        <f t="shared" si="84"/>
        <v>0</v>
      </c>
      <c r="F284" s="53">
        <f t="shared" si="86"/>
        <v>0</v>
      </c>
      <c r="G284" s="53">
        <f t="shared" si="85"/>
        <v>0</v>
      </c>
      <c r="H284" s="28"/>
      <c r="I284">
        <f t="shared" si="77"/>
        <v>10</v>
      </c>
      <c r="J284">
        <f t="shared" si="78"/>
        <v>5</v>
      </c>
      <c r="K284">
        <f t="shared" si="79"/>
        <v>2036</v>
      </c>
      <c r="L284">
        <f t="shared" si="73"/>
        <v>365</v>
      </c>
      <c r="M284">
        <f t="shared" si="75"/>
        <v>31</v>
      </c>
      <c r="N284">
        <f t="shared" si="80"/>
        <v>20</v>
      </c>
      <c r="O284">
        <f t="shared" si="81"/>
        <v>10</v>
      </c>
      <c r="P284" s="16">
        <f t="shared" si="82"/>
        <v>0</v>
      </c>
      <c r="Q284">
        <f t="shared" si="72"/>
        <v>0</v>
      </c>
      <c r="R284" s="8">
        <f t="shared" si="88"/>
        <v>0</v>
      </c>
      <c r="S284" s="8">
        <f t="shared" si="87"/>
        <v>0</v>
      </c>
    </row>
    <row r="285" spans="1:19" ht="13.5" thickBot="1" x14ac:dyDescent="0.25">
      <c r="A285" s="3">
        <f t="shared" si="74"/>
        <v>273</v>
      </c>
      <c r="B285" s="7">
        <f t="shared" si="76"/>
        <v>49836</v>
      </c>
      <c r="C285" s="27">
        <v>10</v>
      </c>
      <c r="D285" s="53">
        <f t="shared" si="83"/>
        <v>0</v>
      </c>
      <c r="E285" s="53">
        <f t="shared" si="84"/>
        <v>0</v>
      </c>
      <c r="F285" s="53">
        <f t="shared" si="86"/>
        <v>0</v>
      </c>
      <c r="G285" s="53">
        <f t="shared" si="85"/>
        <v>0</v>
      </c>
      <c r="H285" s="28"/>
      <c r="I285">
        <f t="shared" si="77"/>
        <v>10</v>
      </c>
      <c r="J285">
        <f t="shared" si="78"/>
        <v>6</v>
      </c>
      <c r="K285">
        <f t="shared" si="79"/>
        <v>2036</v>
      </c>
      <c r="L285">
        <f t="shared" si="73"/>
        <v>365</v>
      </c>
      <c r="M285">
        <f t="shared" si="75"/>
        <v>30</v>
      </c>
      <c r="N285">
        <f t="shared" si="80"/>
        <v>21</v>
      </c>
      <c r="O285">
        <f t="shared" si="81"/>
        <v>10</v>
      </c>
      <c r="P285" s="16">
        <f t="shared" si="82"/>
        <v>0</v>
      </c>
      <c r="Q285">
        <f t="shared" si="72"/>
        <v>0</v>
      </c>
      <c r="R285" s="8">
        <f t="shared" si="88"/>
        <v>0</v>
      </c>
      <c r="S285" s="8">
        <f t="shared" si="87"/>
        <v>0</v>
      </c>
    </row>
    <row r="286" spans="1:19" ht="13.5" thickBot="1" x14ac:dyDescent="0.25">
      <c r="A286" s="3">
        <f t="shared" si="74"/>
        <v>274</v>
      </c>
      <c r="B286" s="7">
        <f t="shared" si="76"/>
        <v>49866</v>
      </c>
      <c r="C286" s="27">
        <v>10</v>
      </c>
      <c r="D286" s="53">
        <f t="shared" si="83"/>
        <v>0</v>
      </c>
      <c r="E286" s="53">
        <f t="shared" si="84"/>
        <v>0</v>
      </c>
      <c r="F286" s="53">
        <f t="shared" si="86"/>
        <v>0</v>
      </c>
      <c r="G286" s="53">
        <f t="shared" si="85"/>
        <v>0</v>
      </c>
      <c r="H286" s="28"/>
      <c r="I286">
        <f t="shared" si="77"/>
        <v>10</v>
      </c>
      <c r="J286">
        <f t="shared" si="78"/>
        <v>7</v>
      </c>
      <c r="K286">
        <f t="shared" si="79"/>
        <v>2036</v>
      </c>
      <c r="L286">
        <f t="shared" si="73"/>
        <v>365</v>
      </c>
      <c r="M286">
        <f t="shared" si="75"/>
        <v>31</v>
      </c>
      <c r="N286">
        <f t="shared" si="80"/>
        <v>20</v>
      </c>
      <c r="O286">
        <f t="shared" si="81"/>
        <v>10</v>
      </c>
      <c r="P286" s="16">
        <f t="shared" si="82"/>
        <v>0</v>
      </c>
      <c r="Q286">
        <f t="shared" si="72"/>
        <v>0</v>
      </c>
      <c r="R286" s="8">
        <f t="shared" si="88"/>
        <v>0</v>
      </c>
      <c r="S286" s="8">
        <f t="shared" si="87"/>
        <v>0</v>
      </c>
    </row>
    <row r="287" spans="1:19" ht="13.5" thickBot="1" x14ac:dyDescent="0.25">
      <c r="A287" s="3">
        <f t="shared" si="74"/>
        <v>275</v>
      </c>
      <c r="B287" s="7">
        <f t="shared" si="76"/>
        <v>49897</v>
      </c>
      <c r="C287" s="27">
        <v>10</v>
      </c>
      <c r="D287" s="53">
        <f t="shared" si="83"/>
        <v>0</v>
      </c>
      <c r="E287" s="53">
        <f t="shared" si="84"/>
        <v>0</v>
      </c>
      <c r="F287" s="53">
        <f t="shared" si="86"/>
        <v>0</v>
      </c>
      <c r="G287" s="53">
        <f t="shared" si="85"/>
        <v>0</v>
      </c>
      <c r="H287" s="28"/>
      <c r="I287">
        <f t="shared" si="77"/>
        <v>10</v>
      </c>
      <c r="J287">
        <f t="shared" si="78"/>
        <v>8</v>
      </c>
      <c r="K287">
        <f t="shared" si="79"/>
        <v>2036</v>
      </c>
      <c r="L287">
        <f t="shared" si="73"/>
        <v>365</v>
      </c>
      <c r="M287">
        <f t="shared" si="75"/>
        <v>31</v>
      </c>
      <c r="N287">
        <f t="shared" si="80"/>
        <v>21</v>
      </c>
      <c r="O287">
        <f t="shared" si="81"/>
        <v>10</v>
      </c>
      <c r="P287" s="16">
        <f t="shared" si="82"/>
        <v>0</v>
      </c>
      <c r="Q287">
        <f t="shared" si="72"/>
        <v>0</v>
      </c>
      <c r="R287" s="8">
        <f t="shared" si="88"/>
        <v>0</v>
      </c>
      <c r="S287" s="8">
        <f t="shared" si="87"/>
        <v>0</v>
      </c>
    </row>
    <row r="288" spans="1:19" ht="13.5" thickBot="1" x14ac:dyDescent="0.25">
      <c r="A288" s="3">
        <f t="shared" si="74"/>
        <v>276</v>
      </c>
      <c r="B288" s="7">
        <f t="shared" si="76"/>
        <v>49928</v>
      </c>
      <c r="C288" s="27">
        <v>10</v>
      </c>
      <c r="D288" s="53">
        <f t="shared" si="83"/>
        <v>0</v>
      </c>
      <c r="E288" s="53">
        <f t="shared" si="84"/>
        <v>0</v>
      </c>
      <c r="F288" s="53">
        <f t="shared" si="86"/>
        <v>0</v>
      </c>
      <c r="G288" s="53">
        <f t="shared" si="85"/>
        <v>0</v>
      </c>
      <c r="H288" s="28"/>
      <c r="I288">
        <f t="shared" si="77"/>
        <v>10</v>
      </c>
      <c r="J288">
        <f t="shared" si="78"/>
        <v>9</v>
      </c>
      <c r="K288">
        <f t="shared" si="79"/>
        <v>2036</v>
      </c>
      <c r="L288">
        <f t="shared" si="73"/>
        <v>365</v>
      </c>
      <c r="M288">
        <f t="shared" si="75"/>
        <v>30</v>
      </c>
      <c r="N288">
        <f t="shared" si="80"/>
        <v>21</v>
      </c>
      <c r="O288">
        <f t="shared" si="81"/>
        <v>10</v>
      </c>
      <c r="P288" s="16">
        <f t="shared" si="82"/>
        <v>0</v>
      </c>
      <c r="Q288">
        <f t="shared" si="72"/>
        <v>0</v>
      </c>
      <c r="R288" s="8">
        <f t="shared" si="88"/>
        <v>0</v>
      </c>
      <c r="S288" s="8">
        <f t="shared" si="87"/>
        <v>0</v>
      </c>
    </row>
    <row r="289" spans="1:19" ht="13.5" thickBot="1" x14ac:dyDescent="0.25">
      <c r="A289" s="3">
        <f t="shared" si="74"/>
        <v>277</v>
      </c>
      <c r="B289" s="7">
        <f t="shared" si="76"/>
        <v>49958</v>
      </c>
      <c r="C289" s="27">
        <v>10</v>
      </c>
      <c r="D289" s="53">
        <f t="shared" si="83"/>
        <v>0</v>
      </c>
      <c r="E289" s="53">
        <f t="shared" si="84"/>
        <v>0</v>
      </c>
      <c r="F289" s="53">
        <f t="shared" si="86"/>
        <v>0</v>
      </c>
      <c r="G289" s="53">
        <f t="shared" si="85"/>
        <v>0</v>
      </c>
      <c r="H289" s="28"/>
      <c r="I289">
        <f t="shared" si="77"/>
        <v>10</v>
      </c>
      <c r="J289">
        <f t="shared" si="78"/>
        <v>10</v>
      </c>
      <c r="K289">
        <f t="shared" si="79"/>
        <v>2036</v>
      </c>
      <c r="L289">
        <f t="shared" si="73"/>
        <v>365</v>
      </c>
      <c r="M289">
        <f t="shared" si="75"/>
        <v>31</v>
      </c>
      <c r="N289">
        <f t="shared" si="80"/>
        <v>20</v>
      </c>
      <c r="O289">
        <f t="shared" si="81"/>
        <v>10</v>
      </c>
      <c r="P289" s="16">
        <f t="shared" si="82"/>
        <v>0</v>
      </c>
      <c r="Q289">
        <f t="shared" si="72"/>
        <v>0</v>
      </c>
      <c r="R289" s="8">
        <f t="shared" si="88"/>
        <v>0</v>
      </c>
      <c r="S289" s="8">
        <f t="shared" si="87"/>
        <v>0</v>
      </c>
    </row>
    <row r="290" spans="1:19" ht="13.5" thickBot="1" x14ac:dyDescent="0.25">
      <c r="A290" s="3">
        <f t="shared" si="74"/>
        <v>278</v>
      </c>
      <c r="B290" s="7">
        <f t="shared" si="76"/>
        <v>49989</v>
      </c>
      <c r="C290" s="27">
        <v>10</v>
      </c>
      <c r="D290" s="53">
        <f t="shared" si="83"/>
        <v>0</v>
      </c>
      <c r="E290" s="53">
        <f t="shared" si="84"/>
        <v>0</v>
      </c>
      <c r="F290" s="53">
        <f t="shared" si="86"/>
        <v>0</v>
      </c>
      <c r="G290" s="53">
        <f t="shared" si="85"/>
        <v>0</v>
      </c>
      <c r="H290" s="28"/>
      <c r="I290">
        <f t="shared" si="77"/>
        <v>10</v>
      </c>
      <c r="J290">
        <f t="shared" si="78"/>
        <v>11</v>
      </c>
      <c r="K290">
        <f t="shared" si="79"/>
        <v>2036</v>
      </c>
      <c r="L290">
        <f t="shared" si="73"/>
        <v>365</v>
      </c>
      <c r="M290">
        <f t="shared" si="75"/>
        <v>30</v>
      </c>
      <c r="N290">
        <f t="shared" si="80"/>
        <v>21</v>
      </c>
      <c r="O290">
        <f t="shared" si="81"/>
        <v>10</v>
      </c>
      <c r="P290" s="16">
        <f t="shared" si="82"/>
        <v>0</v>
      </c>
      <c r="Q290">
        <f t="shared" ref="Q290:Q314" si="89">IF(Q289&lt;=1,0,Q289-1)</f>
        <v>0</v>
      </c>
      <c r="R290" s="8">
        <f t="shared" si="88"/>
        <v>0</v>
      </c>
      <c r="S290" s="8">
        <f t="shared" si="87"/>
        <v>0</v>
      </c>
    </row>
    <row r="291" spans="1:19" ht="13.5" thickBot="1" x14ac:dyDescent="0.25">
      <c r="A291" s="3">
        <f t="shared" si="74"/>
        <v>279</v>
      </c>
      <c r="B291" s="7">
        <f t="shared" si="76"/>
        <v>50019</v>
      </c>
      <c r="C291" s="27">
        <v>10</v>
      </c>
      <c r="D291" s="53">
        <f t="shared" si="83"/>
        <v>0</v>
      </c>
      <c r="E291" s="53">
        <f t="shared" si="84"/>
        <v>0</v>
      </c>
      <c r="F291" s="53">
        <f t="shared" si="86"/>
        <v>0</v>
      </c>
      <c r="G291" s="53">
        <f t="shared" si="85"/>
        <v>0</v>
      </c>
      <c r="H291" s="28"/>
      <c r="I291">
        <f t="shared" si="77"/>
        <v>10</v>
      </c>
      <c r="J291">
        <f t="shared" si="78"/>
        <v>12</v>
      </c>
      <c r="K291">
        <f t="shared" si="79"/>
        <v>2036</v>
      </c>
      <c r="L291">
        <f t="shared" si="73"/>
        <v>365</v>
      </c>
      <c r="M291">
        <f t="shared" si="75"/>
        <v>31</v>
      </c>
      <c r="N291">
        <f t="shared" si="80"/>
        <v>20</v>
      </c>
      <c r="O291">
        <f t="shared" si="81"/>
        <v>10</v>
      </c>
      <c r="P291" s="16">
        <f t="shared" si="82"/>
        <v>0</v>
      </c>
      <c r="Q291">
        <f t="shared" si="89"/>
        <v>0</v>
      </c>
      <c r="R291" s="8">
        <f t="shared" si="88"/>
        <v>0</v>
      </c>
      <c r="S291" s="8">
        <f t="shared" si="87"/>
        <v>0</v>
      </c>
    </row>
    <row r="292" spans="1:19" ht="13.5" thickBot="1" x14ac:dyDescent="0.25">
      <c r="A292" s="3">
        <f t="shared" si="74"/>
        <v>280</v>
      </c>
      <c r="B292" s="7">
        <f t="shared" si="76"/>
        <v>50050</v>
      </c>
      <c r="C292" s="27">
        <v>10</v>
      </c>
      <c r="D292" s="53">
        <f t="shared" si="83"/>
        <v>0</v>
      </c>
      <c r="E292" s="53">
        <f t="shared" si="84"/>
        <v>0</v>
      </c>
      <c r="F292" s="53">
        <f t="shared" si="86"/>
        <v>0</v>
      </c>
      <c r="G292" s="53">
        <f t="shared" si="85"/>
        <v>0</v>
      </c>
      <c r="H292" s="28"/>
      <c r="I292">
        <f t="shared" si="77"/>
        <v>10</v>
      </c>
      <c r="J292">
        <f t="shared" si="78"/>
        <v>1</v>
      </c>
      <c r="K292">
        <f t="shared" si="79"/>
        <v>2037</v>
      </c>
      <c r="L292">
        <f t="shared" si="73"/>
        <v>365</v>
      </c>
      <c r="M292">
        <f t="shared" si="75"/>
        <v>31</v>
      </c>
      <c r="N292">
        <f t="shared" si="80"/>
        <v>21</v>
      </c>
      <c r="O292">
        <f t="shared" si="81"/>
        <v>10</v>
      </c>
      <c r="P292" s="16">
        <f t="shared" si="82"/>
        <v>0</v>
      </c>
      <c r="Q292">
        <f t="shared" si="89"/>
        <v>0</v>
      </c>
      <c r="R292" s="8">
        <f t="shared" si="88"/>
        <v>0</v>
      </c>
      <c r="S292" s="8">
        <f t="shared" si="87"/>
        <v>0</v>
      </c>
    </row>
    <row r="293" spans="1:19" ht="13.5" thickBot="1" x14ac:dyDescent="0.25">
      <c r="A293" s="3">
        <f t="shared" si="74"/>
        <v>281</v>
      </c>
      <c r="B293" s="7">
        <f t="shared" si="76"/>
        <v>50081</v>
      </c>
      <c r="C293" s="27">
        <v>10</v>
      </c>
      <c r="D293" s="53">
        <f t="shared" si="83"/>
        <v>0</v>
      </c>
      <c r="E293" s="53">
        <f t="shared" si="84"/>
        <v>0</v>
      </c>
      <c r="F293" s="53">
        <f t="shared" si="86"/>
        <v>0</v>
      </c>
      <c r="G293" s="53">
        <f t="shared" si="85"/>
        <v>0</v>
      </c>
      <c r="H293" s="28"/>
      <c r="I293">
        <f t="shared" si="77"/>
        <v>10</v>
      </c>
      <c r="J293">
        <f t="shared" si="78"/>
        <v>2</v>
      </c>
      <c r="K293">
        <f t="shared" si="79"/>
        <v>2037</v>
      </c>
      <c r="L293">
        <f t="shared" si="73"/>
        <v>365</v>
      </c>
      <c r="M293">
        <f t="shared" si="75"/>
        <v>28</v>
      </c>
      <c r="N293">
        <f t="shared" si="80"/>
        <v>21</v>
      </c>
      <c r="O293">
        <f t="shared" si="81"/>
        <v>10</v>
      </c>
      <c r="P293" s="16">
        <f t="shared" si="82"/>
        <v>0</v>
      </c>
      <c r="Q293">
        <f t="shared" si="89"/>
        <v>0</v>
      </c>
      <c r="R293" s="8">
        <f t="shared" si="88"/>
        <v>0</v>
      </c>
      <c r="S293" s="8">
        <f t="shared" si="87"/>
        <v>0</v>
      </c>
    </row>
    <row r="294" spans="1:19" ht="13.5" thickBot="1" x14ac:dyDescent="0.25">
      <c r="A294" s="3">
        <f t="shared" si="74"/>
        <v>282</v>
      </c>
      <c r="B294" s="7">
        <f t="shared" si="76"/>
        <v>50109</v>
      </c>
      <c r="C294" s="27">
        <v>10</v>
      </c>
      <c r="D294" s="53">
        <f t="shared" si="83"/>
        <v>0</v>
      </c>
      <c r="E294" s="53">
        <f t="shared" si="84"/>
        <v>0</v>
      </c>
      <c r="F294" s="53">
        <f t="shared" si="86"/>
        <v>0</v>
      </c>
      <c r="G294" s="53">
        <f t="shared" si="85"/>
        <v>0</v>
      </c>
      <c r="H294" s="28"/>
      <c r="I294">
        <f t="shared" si="77"/>
        <v>10</v>
      </c>
      <c r="J294">
        <f t="shared" si="78"/>
        <v>3</v>
      </c>
      <c r="K294">
        <f t="shared" si="79"/>
        <v>2037</v>
      </c>
      <c r="L294">
        <f t="shared" si="73"/>
        <v>365</v>
      </c>
      <c r="M294">
        <f t="shared" si="75"/>
        <v>31</v>
      </c>
      <c r="N294">
        <f t="shared" si="80"/>
        <v>18</v>
      </c>
      <c r="O294">
        <f t="shared" si="81"/>
        <v>10</v>
      </c>
      <c r="P294" s="16">
        <f t="shared" si="82"/>
        <v>0</v>
      </c>
      <c r="Q294">
        <f t="shared" si="89"/>
        <v>0</v>
      </c>
      <c r="R294" s="8">
        <f t="shared" si="88"/>
        <v>0</v>
      </c>
      <c r="S294" s="8">
        <f t="shared" si="87"/>
        <v>0</v>
      </c>
    </row>
    <row r="295" spans="1:19" ht="13.5" thickBot="1" x14ac:dyDescent="0.25">
      <c r="A295" s="3">
        <f t="shared" si="74"/>
        <v>283</v>
      </c>
      <c r="B295" s="7">
        <f t="shared" si="76"/>
        <v>50140</v>
      </c>
      <c r="C295" s="27">
        <v>10</v>
      </c>
      <c r="D295" s="53">
        <f t="shared" si="83"/>
        <v>0</v>
      </c>
      <c r="E295" s="53">
        <f t="shared" si="84"/>
        <v>0</v>
      </c>
      <c r="F295" s="53">
        <f t="shared" si="86"/>
        <v>0</v>
      </c>
      <c r="G295" s="53">
        <f t="shared" si="85"/>
        <v>0</v>
      </c>
      <c r="H295" s="28"/>
      <c r="I295">
        <f t="shared" si="77"/>
        <v>10</v>
      </c>
      <c r="J295">
        <f t="shared" si="78"/>
        <v>4</v>
      </c>
      <c r="K295">
        <f t="shared" si="79"/>
        <v>2037</v>
      </c>
      <c r="L295">
        <f t="shared" si="73"/>
        <v>365</v>
      </c>
      <c r="M295">
        <f t="shared" si="75"/>
        <v>30</v>
      </c>
      <c r="N295">
        <f t="shared" si="80"/>
        <v>21</v>
      </c>
      <c r="O295">
        <f t="shared" si="81"/>
        <v>10</v>
      </c>
      <c r="P295" s="16">
        <f t="shared" si="82"/>
        <v>0</v>
      </c>
      <c r="Q295">
        <f t="shared" si="89"/>
        <v>0</v>
      </c>
      <c r="R295" s="8">
        <f t="shared" si="88"/>
        <v>0</v>
      </c>
      <c r="S295" s="8">
        <f t="shared" si="87"/>
        <v>0</v>
      </c>
    </row>
    <row r="296" spans="1:19" ht="13.5" thickBot="1" x14ac:dyDescent="0.25">
      <c r="A296" s="3">
        <f t="shared" si="74"/>
        <v>284</v>
      </c>
      <c r="B296" s="7">
        <f t="shared" si="76"/>
        <v>50170</v>
      </c>
      <c r="C296" s="27">
        <v>10</v>
      </c>
      <c r="D296" s="53">
        <f t="shared" si="83"/>
        <v>0</v>
      </c>
      <c r="E296" s="53">
        <f t="shared" si="84"/>
        <v>0</v>
      </c>
      <c r="F296" s="53">
        <f t="shared" si="86"/>
        <v>0</v>
      </c>
      <c r="G296" s="53">
        <f t="shared" si="85"/>
        <v>0</v>
      </c>
      <c r="H296" s="28"/>
      <c r="I296">
        <f t="shared" si="77"/>
        <v>10</v>
      </c>
      <c r="J296">
        <f t="shared" si="78"/>
        <v>5</v>
      </c>
      <c r="K296">
        <f t="shared" si="79"/>
        <v>2037</v>
      </c>
      <c r="L296">
        <f t="shared" si="73"/>
        <v>365</v>
      </c>
      <c r="M296">
        <f t="shared" si="75"/>
        <v>31</v>
      </c>
      <c r="N296">
        <f t="shared" si="80"/>
        <v>20</v>
      </c>
      <c r="O296">
        <f t="shared" si="81"/>
        <v>10</v>
      </c>
      <c r="P296" s="16">
        <f t="shared" si="82"/>
        <v>0</v>
      </c>
      <c r="Q296">
        <f t="shared" si="89"/>
        <v>0</v>
      </c>
      <c r="R296" s="8">
        <f t="shared" si="88"/>
        <v>0</v>
      </c>
      <c r="S296" s="8">
        <f t="shared" si="87"/>
        <v>0</v>
      </c>
    </row>
    <row r="297" spans="1:19" ht="13.5" thickBot="1" x14ac:dyDescent="0.25">
      <c r="A297" s="3">
        <f t="shared" si="74"/>
        <v>285</v>
      </c>
      <c r="B297" s="7">
        <f t="shared" si="76"/>
        <v>50201</v>
      </c>
      <c r="C297" s="27">
        <v>10</v>
      </c>
      <c r="D297" s="53">
        <f t="shared" si="83"/>
        <v>0</v>
      </c>
      <c r="E297" s="53">
        <f t="shared" si="84"/>
        <v>0</v>
      </c>
      <c r="F297" s="53">
        <f t="shared" si="86"/>
        <v>0</v>
      </c>
      <c r="G297" s="53">
        <f t="shared" si="85"/>
        <v>0</v>
      </c>
      <c r="H297" s="28"/>
      <c r="I297">
        <f t="shared" si="77"/>
        <v>10</v>
      </c>
      <c r="J297">
        <f t="shared" si="78"/>
        <v>6</v>
      </c>
      <c r="K297">
        <f t="shared" si="79"/>
        <v>2037</v>
      </c>
      <c r="L297">
        <f t="shared" si="73"/>
        <v>365</v>
      </c>
      <c r="M297">
        <f t="shared" si="75"/>
        <v>30</v>
      </c>
      <c r="N297">
        <f t="shared" si="80"/>
        <v>21</v>
      </c>
      <c r="O297">
        <f t="shared" si="81"/>
        <v>10</v>
      </c>
      <c r="P297" s="16">
        <f t="shared" si="82"/>
        <v>0</v>
      </c>
      <c r="Q297">
        <f t="shared" si="89"/>
        <v>0</v>
      </c>
      <c r="R297" s="8">
        <f t="shared" si="88"/>
        <v>0</v>
      </c>
      <c r="S297" s="8">
        <f t="shared" si="87"/>
        <v>0</v>
      </c>
    </row>
    <row r="298" spans="1:19" ht="13.5" thickBot="1" x14ac:dyDescent="0.25">
      <c r="A298" s="3">
        <f t="shared" si="74"/>
        <v>286</v>
      </c>
      <c r="B298" s="7">
        <f t="shared" si="76"/>
        <v>50231</v>
      </c>
      <c r="C298" s="27">
        <v>10</v>
      </c>
      <c r="D298" s="53">
        <f t="shared" si="83"/>
        <v>0</v>
      </c>
      <c r="E298" s="53">
        <f t="shared" si="84"/>
        <v>0</v>
      </c>
      <c r="F298" s="53">
        <f t="shared" si="86"/>
        <v>0</v>
      </c>
      <c r="G298" s="53">
        <f t="shared" si="85"/>
        <v>0</v>
      </c>
      <c r="H298" s="28"/>
      <c r="I298">
        <f t="shared" si="77"/>
        <v>10</v>
      </c>
      <c r="J298">
        <f t="shared" si="78"/>
        <v>7</v>
      </c>
      <c r="K298">
        <f t="shared" si="79"/>
        <v>2037</v>
      </c>
      <c r="L298">
        <f t="shared" si="73"/>
        <v>365</v>
      </c>
      <c r="M298">
        <f t="shared" si="75"/>
        <v>31</v>
      </c>
      <c r="N298">
        <f t="shared" si="80"/>
        <v>20</v>
      </c>
      <c r="O298">
        <f t="shared" si="81"/>
        <v>10</v>
      </c>
      <c r="P298" s="16">
        <f t="shared" si="82"/>
        <v>0</v>
      </c>
      <c r="Q298">
        <f t="shared" si="89"/>
        <v>0</v>
      </c>
      <c r="R298" s="8">
        <f t="shared" si="88"/>
        <v>0</v>
      </c>
      <c r="S298" s="8">
        <f t="shared" si="87"/>
        <v>0</v>
      </c>
    </row>
    <row r="299" spans="1:19" ht="13.5" thickBot="1" x14ac:dyDescent="0.25">
      <c r="A299" s="3">
        <f t="shared" si="74"/>
        <v>287</v>
      </c>
      <c r="B299" s="7">
        <f t="shared" si="76"/>
        <v>50262</v>
      </c>
      <c r="C299" s="27">
        <v>10</v>
      </c>
      <c r="D299" s="53">
        <f t="shared" si="83"/>
        <v>0</v>
      </c>
      <c r="E299" s="53">
        <f t="shared" si="84"/>
        <v>0</v>
      </c>
      <c r="F299" s="53">
        <f t="shared" si="86"/>
        <v>0</v>
      </c>
      <c r="G299" s="53">
        <f t="shared" si="85"/>
        <v>0</v>
      </c>
      <c r="H299" s="28"/>
      <c r="I299">
        <f t="shared" si="77"/>
        <v>10</v>
      </c>
      <c r="J299">
        <f t="shared" si="78"/>
        <v>8</v>
      </c>
      <c r="K299">
        <f t="shared" si="79"/>
        <v>2037</v>
      </c>
      <c r="L299">
        <f t="shared" si="73"/>
        <v>365</v>
      </c>
      <c r="M299">
        <f t="shared" si="75"/>
        <v>31</v>
      </c>
      <c r="N299">
        <f t="shared" si="80"/>
        <v>21</v>
      </c>
      <c r="O299">
        <f t="shared" si="81"/>
        <v>10</v>
      </c>
      <c r="P299" s="16">
        <f t="shared" si="82"/>
        <v>0</v>
      </c>
      <c r="Q299">
        <f t="shared" si="89"/>
        <v>0</v>
      </c>
      <c r="R299" s="8">
        <f t="shared" si="88"/>
        <v>0</v>
      </c>
      <c r="S299" s="8">
        <f t="shared" si="87"/>
        <v>0</v>
      </c>
    </row>
    <row r="300" spans="1:19" ht="13.5" thickBot="1" x14ac:dyDescent="0.25">
      <c r="A300" s="3">
        <f t="shared" si="74"/>
        <v>288</v>
      </c>
      <c r="B300" s="7">
        <f t="shared" si="76"/>
        <v>50293</v>
      </c>
      <c r="C300" s="27">
        <v>10</v>
      </c>
      <c r="D300" s="53">
        <f t="shared" si="83"/>
        <v>0</v>
      </c>
      <c r="E300" s="53">
        <f t="shared" si="84"/>
        <v>0</v>
      </c>
      <c r="F300" s="53">
        <f t="shared" si="86"/>
        <v>0</v>
      </c>
      <c r="G300" s="53">
        <f t="shared" si="85"/>
        <v>0</v>
      </c>
      <c r="H300" s="28"/>
      <c r="I300">
        <f t="shared" si="77"/>
        <v>10</v>
      </c>
      <c r="J300">
        <f t="shared" si="78"/>
        <v>9</v>
      </c>
      <c r="K300">
        <f t="shared" si="79"/>
        <v>2037</v>
      </c>
      <c r="L300">
        <f t="shared" si="73"/>
        <v>365</v>
      </c>
      <c r="M300">
        <f t="shared" si="75"/>
        <v>30</v>
      </c>
      <c r="N300">
        <f t="shared" si="80"/>
        <v>21</v>
      </c>
      <c r="O300">
        <f t="shared" si="81"/>
        <v>10</v>
      </c>
      <c r="P300" s="16">
        <f t="shared" si="82"/>
        <v>0</v>
      </c>
      <c r="Q300">
        <f t="shared" si="89"/>
        <v>0</v>
      </c>
      <c r="R300" s="8">
        <f t="shared" si="88"/>
        <v>0</v>
      </c>
      <c r="S300" s="8">
        <f t="shared" si="87"/>
        <v>0</v>
      </c>
    </row>
    <row r="301" spans="1:19" ht="13.5" thickBot="1" x14ac:dyDescent="0.25">
      <c r="A301" s="3">
        <f t="shared" si="74"/>
        <v>289</v>
      </c>
      <c r="B301" s="7">
        <f t="shared" si="76"/>
        <v>50323</v>
      </c>
      <c r="C301" s="27">
        <v>10</v>
      </c>
      <c r="D301" s="53">
        <f t="shared" si="83"/>
        <v>0</v>
      </c>
      <c r="E301" s="53">
        <f t="shared" si="84"/>
        <v>0</v>
      </c>
      <c r="F301" s="53">
        <f t="shared" si="86"/>
        <v>0</v>
      </c>
      <c r="G301" s="53">
        <f t="shared" si="85"/>
        <v>0</v>
      </c>
      <c r="H301" s="28"/>
      <c r="I301">
        <f t="shared" si="77"/>
        <v>10</v>
      </c>
      <c r="J301">
        <f t="shared" si="78"/>
        <v>10</v>
      </c>
      <c r="K301">
        <f t="shared" si="79"/>
        <v>2037</v>
      </c>
      <c r="L301">
        <f t="shared" si="73"/>
        <v>365</v>
      </c>
      <c r="M301">
        <f t="shared" si="75"/>
        <v>31</v>
      </c>
      <c r="N301">
        <f t="shared" si="80"/>
        <v>20</v>
      </c>
      <c r="O301">
        <f t="shared" si="81"/>
        <v>10</v>
      </c>
      <c r="P301" s="16">
        <f t="shared" si="82"/>
        <v>0</v>
      </c>
      <c r="Q301">
        <f t="shared" si="89"/>
        <v>0</v>
      </c>
      <c r="R301" s="8">
        <f t="shared" si="88"/>
        <v>0</v>
      </c>
      <c r="S301" s="8">
        <f t="shared" si="87"/>
        <v>0</v>
      </c>
    </row>
    <row r="302" spans="1:19" ht="13.5" thickBot="1" x14ac:dyDescent="0.25">
      <c r="A302" s="3">
        <f t="shared" si="74"/>
        <v>290</v>
      </c>
      <c r="B302" s="7">
        <f t="shared" si="76"/>
        <v>50354</v>
      </c>
      <c r="C302" s="27">
        <v>10</v>
      </c>
      <c r="D302" s="53">
        <f t="shared" si="83"/>
        <v>0</v>
      </c>
      <c r="E302" s="53">
        <f t="shared" si="84"/>
        <v>0</v>
      </c>
      <c r="F302" s="53">
        <f t="shared" si="86"/>
        <v>0</v>
      </c>
      <c r="G302" s="53">
        <f t="shared" si="85"/>
        <v>0</v>
      </c>
      <c r="H302" s="28"/>
      <c r="I302">
        <f t="shared" si="77"/>
        <v>10</v>
      </c>
      <c r="J302">
        <f t="shared" si="78"/>
        <v>11</v>
      </c>
      <c r="K302">
        <f t="shared" si="79"/>
        <v>2037</v>
      </c>
      <c r="L302">
        <f t="shared" si="73"/>
        <v>365</v>
      </c>
      <c r="M302">
        <f t="shared" si="75"/>
        <v>30</v>
      </c>
      <c r="N302">
        <f t="shared" si="80"/>
        <v>21</v>
      </c>
      <c r="O302">
        <f t="shared" si="81"/>
        <v>10</v>
      </c>
      <c r="P302" s="16">
        <f t="shared" si="82"/>
        <v>0</v>
      </c>
      <c r="Q302">
        <f t="shared" si="89"/>
        <v>0</v>
      </c>
      <c r="R302" s="8">
        <f t="shared" si="88"/>
        <v>0</v>
      </c>
      <c r="S302" s="8">
        <f t="shared" si="87"/>
        <v>0</v>
      </c>
    </row>
    <row r="303" spans="1:19" ht="13.5" thickBot="1" x14ac:dyDescent="0.25">
      <c r="A303" s="3">
        <f t="shared" si="74"/>
        <v>291</v>
      </c>
      <c r="B303" s="7">
        <f t="shared" si="76"/>
        <v>50384</v>
      </c>
      <c r="C303" s="27">
        <v>10</v>
      </c>
      <c r="D303" s="53">
        <f t="shared" si="83"/>
        <v>0</v>
      </c>
      <c r="E303" s="53">
        <f t="shared" si="84"/>
        <v>0</v>
      </c>
      <c r="F303" s="53">
        <f t="shared" si="86"/>
        <v>0</v>
      </c>
      <c r="G303" s="53">
        <f t="shared" si="85"/>
        <v>0</v>
      </c>
      <c r="H303" s="28"/>
      <c r="I303">
        <f t="shared" si="77"/>
        <v>10</v>
      </c>
      <c r="J303">
        <f t="shared" si="78"/>
        <v>12</v>
      </c>
      <c r="K303">
        <f t="shared" si="79"/>
        <v>2037</v>
      </c>
      <c r="L303">
        <f t="shared" si="73"/>
        <v>365</v>
      </c>
      <c r="M303">
        <f t="shared" si="75"/>
        <v>31</v>
      </c>
      <c r="N303">
        <f t="shared" si="80"/>
        <v>20</v>
      </c>
      <c r="O303">
        <f t="shared" si="81"/>
        <v>10</v>
      </c>
      <c r="P303" s="16">
        <f t="shared" si="82"/>
        <v>0</v>
      </c>
      <c r="Q303">
        <f t="shared" si="89"/>
        <v>0</v>
      </c>
      <c r="R303" s="8">
        <f t="shared" si="88"/>
        <v>0</v>
      </c>
      <c r="S303" s="8">
        <f t="shared" si="87"/>
        <v>0</v>
      </c>
    </row>
    <row r="304" spans="1:19" ht="13.5" thickBot="1" x14ac:dyDescent="0.25">
      <c r="A304" s="3">
        <f t="shared" si="74"/>
        <v>292</v>
      </c>
      <c r="B304" s="7">
        <f t="shared" si="76"/>
        <v>50415</v>
      </c>
      <c r="C304" s="27">
        <v>10</v>
      </c>
      <c r="D304" s="53">
        <f t="shared" si="83"/>
        <v>0</v>
      </c>
      <c r="E304" s="53">
        <f t="shared" si="84"/>
        <v>0</v>
      </c>
      <c r="F304" s="53">
        <f t="shared" si="86"/>
        <v>0</v>
      </c>
      <c r="G304" s="53">
        <f t="shared" si="85"/>
        <v>0</v>
      </c>
      <c r="H304" s="28"/>
      <c r="I304">
        <f t="shared" si="77"/>
        <v>10</v>
      </c>
      <c r="J304">
        <f t="shared" si="78"/>
        <v>1</v>
      </c>
      <c r="K304">
        <f t="shared" si="79"/>
        <v>2038</v>
      </c>
      <c r="L304">
        <f t="shared" si="73"/>
        <v>365</v>
      </c>
      <c r="M304">
        <f t="shared" si="75"/>
        <v>31</v>
      </c>
      <c r="N304">
        <f t="shared" si="80"/>
        <v>21</v>
      </c>
      <c r="O304">
        <f t="shared" si="81"/>
        <v>10</v>
      </c>
      <c r="P304" s="16">
        <f t="shared" si="82"/>
        <v>0</v>
      </c>
      <c r="Q304">
        <f t="shared" si="89"/>
        <v>0</v>
      </c>
      <c r="R304" s="8">
        <f t="shared" si="88"/>
        <v>0</v>
      </c>
      <c r="S304" s="8">
        <f t="shared" si="87"/>
        <v>0</v>
      </c>
    </row>
    <row r="305" spans="1:19" ht="13.5" thickBot="1" x14ac:dyDescent="0.25">
      <c r="A305" s="3">
        <f t="shared" si="74"/>
        <v>293</v>
      </c>
      <c r="B305" s="7">
        <f t="shared" si="76"/>
        <v>50446</v>
      </c>
      <c r="C305" s="27">
        <v>10</v>
      </c>
      <c r="D305" s="53">
        <f t="shared" si="83"/>
        <v>0</v>
      </c>
      <c r="E305" s="53">
        <f t="shared" si="84"/>
        <v>0</v>
      </c>
      <c r="F305" s="53">
        <f t="shared" si="86"/>
        <v>0</v>
      </c>
      <c r="G305" s="53">
        <f t="shared" si="85"/>
        <v>0</v>
      </c>
      <c r="H305" s="28"/>
      <c r="I305">
        <f t="shared" si="77"/>
        <v>10</v>
      </c>
      <c r="J305">
        <f t="shared" si="78"/>
        <v>2</v>
      </c>
      <c r="K305">
        <f t="shared" si="79"/>
        <v>2038</v>
      </c>
      <c r="L305">
        <f t="shared" si="73"/>
        <v>365</v>
      </c>
      <c r="M305">
        <f t="shared" si="75"/>
        <v>28</v>
      </c>
      <c r="N305">
        <f t="shared" si="80"/>
        <v>21</v>
      </c>
      <c r="O305">
        <f t="shared" si="81"/>
        <v>10</v>
      </c>
      <c r="P305" s="16">
        <f t="shared" si="82"/>
        <v>0</v>
      </c>
      <c r="Q305">
        <f t="shared" si="89"/>
        <v>0</v>
      </c>
      <c r="R305" s="8">
        <f t="shared" si="88"/>
        <v>0</v>
      </c>
      <c r="S305" s="8">
        <f t="shared" si="87"/>
        <v>0</v>
      </c>
    </row>
    <row r="306" spans="1:19" ht="13.5" thickBot="1" x14ac:dyDescent="0.25">
      <c r="A306" s="3">
        <f t="shared" si="74"/>
        <v>294</v>
      </c>
      <c r="B306" s="7">
        <f t="shared" si="76"/>
        <v>50474</v>
      </c>
      <c r="C306" s="27">
        <v>10</v>
      </c>
      <c r="D306" s="53">
        <f t="shared" si="83"/>
        <v>0</v>
      </c>
      <c r="E306" s="53">
        <f t="shared" si="84"/>
        <v>0</v>
      </c>
      <c r="F306" s="53">
        <f t="shared" si="86"/>
        <v>0</v>
      </c>
      <c r="G306" s="53">
        <f t="shared" si="85"/>
        <v>0</v>
      </c>
      <c r="H306" s="28"/>
      <c r="I306">
        <f t="shared" si="77"/>
        <v>10</v>
      </c>
      <c r="J306">
        <f t="shared" si="78"/>
        <v>3</v>
      </c>
      <c r="K306">
        <f t="shared" si="79"/>
        <v>2038</v>
      </c>
      <c r="L306">
        <f t="shared" si="73"/>
        <v>365</v>
      </c>
      <c r="M306">
        <f t="shared" si="75"/>
        <v>31</v>
      </c>
      <c r="N306">
        <f t="shared" si="80"/>
        <v>18</v>
      </c>
      <c r="O306">
        <f t="shared" si="81"/>
        <v>10</v>
      </c>
      <c r="P306" s="16">
        <f t="shared" si="82"/>
        <v>0</v>
      </c>
      <c r="Q306">
        <f t="shared" si="89"/>
        <v>0</v>
      </c>
      <c r="R306" s="8">
        <f t="shared" si="88"/>
        <v>0</v>
      </c>
      <c r="S306" s="8">
        <f t="shared" si="87"/>
        <v>0</v>
      </c>
    </row>
    <row r="307" spans="1:19" ht="13.5" thickBot="1" x14ac:dyDescent="0.25">
      <c r="A307" s="3">
        <f t="shared" si="74"/>
        <v>295</v>
      </c>
      <c r="B307" s="7">
        <f t="shared" si="76"/>
        <v>50505</v>
      </c>
      <c r="C307" s="27">
        <v>10</v>
      </c>
      <c r="D307" s="53">
        <f t="shared" si="83"/>
        <v>0</v>
      </c>
      <c r="E307" s="53">
        <f t="shared" si="84"/>
        <v>0</v>
      </c>
      <c r="F307" s="53">
        <f t="shared" si="86"/>
        <v>0</v>
      </c>
      <c r="G307" s="53">
        <f t="shared" si="85"/>
        <v>0</v>
      </c>
      <c r="H307" s="28"/>
      <c r="I307">
        <f t="shared" si="77"/>
        <v>10</v>
      </c>
      <c r="J307">
        <f t="shared" si="78"/>
        <v>4</v>
      </c>
      <c r="K307">
        <f t="shared" si="79"/>
        <v>2038</v>
      </c>
      <c r="L307">
        <f t="shared" si="73"/>
        <v>365</v>
      </c>
      <c r="M307">
        <f t="shared" si="75"/>
        <v>30</v>
      </c>
      <c r="N307">
        <f t="shared" si="80"/>
        <v>21</v>
      </c>
      <c r="O307">
        <f t="shared" si="81"/>
        <v>10</v>
      </c>
      <c r="P307" s="16">
        <f t="shared" si="82"/>
        <v>0</v>
      </c>
      <c r="Q307">
        <f t="shared" si="89"/>
        <v>0</v>
      </c>
      <c r="R307" s="8">
        <f t="shared" si="88"/>
        <v>0</v>
      </c>
      <c r="S307" s="8">
        <f t="shared" si="87"/>
        <v>0</v>
      </c>
    </row>
    <row r="308" spans="1:19" ht="13.5" thickBot="1" x14ac:dyDescent="0.25">
      <c r="A308" s="3">
        <f t="shared" si="74"/>
        <v>296</v>
      </c>
      <c r="B308" s="7">
        <f t="shared" si="76"/>
        <v>50535</v>
      </c>
      <c r="C308" s="27">
        <v>10</v>
      </c>
      <c r="D308" s="53">
        <f t="shared" si="83"/>
        <v>0</v>
      </c>
      <c r="E308" s="53">
        <f t="shared" si="84"/>
        <v>0</v>
      </c>
      <c r="F308" s="53">
        <f t="shared" si="86"/>
        <v>0</v>
      </c>
      <c r="G308" s="53">
        <f t="shared" si="85"/>
        <v>0</v>
      </c>
      <c r="H308" s="28"/>
      <c r="I308">
        <f t="shared" si="77"/>
        <v>10</v>
      </c>
      <c r="J308">
        <f t="shared" si="78"/>
        <v>5</v>
      </c>
      <c r="K308">
        <f t="shared" si="79"/>
        <v>2038</v>
      </c>
      <c r="L308">
        <f t="shared" si="73"/>
        <v>365</v>
      </c>
      <c r="M308">
        <f t="shared" si="75"/>
        <v>31</v>
      </c>
      <c r="N308">
        <f t="shared" si="80"/>
        <v>20</v>
      </c>
      <c r="O308">
        <f t="shared" si="81"/>
        <v>10</v>
      </c>
      <c r="P308" s="16">
        <f t="shared" si="82"/>
        <v>0</v>
      </c>
      <c r="Q308">
        <f t="shared" si="89"/>
        <v>0</v>
      </c>
      <c r="R308" s="8">
        <f t="shared" si="88"/>
        <v>0</v>
      </c>
      <c r="S308" s="8">
        <f t="shared" si="87"/>
        <v>0</v>
      </c>
    </row>
    <row r="309" spans="1:19" ht="13.5" thickBot="1" x14ac:dyDescent="0.25">
      <c r="A309" s="3">
        <f t="shared" si="74"/>
        <v>297</v>
      </c>
      <c r="B309" s="7">
        <f t="shared" si="76"/>
        <v>50566</v>
      </c>
      <c r="C309" s="27">
        <v>10</v>
      </c>
      <c r="D309" s="53">
        <f t="shared" si="83"/>
        <v>0</v>
      </c>
      <c r="E309" s="53">
        <f t="shared" si="84"/>
        <v>0</v>
      </c>
      <c r="F309" s="53">
        <f t="shared" si="86"/>
        <v>0</v>
      </c>
      <c r="G309" s="53">
        <f t="shared" si="85"/>
        <v>0</v>
      </c>
      <c r="H309" s="28"/>
      <c r="I309">
        <f t="shared" si="77"/>
        <v>10</v>
      </c>
      <c r="J309">
        <f t="shared" si="78"/>
        <v>6</v>
      </c>
      <c r="K309">
        <f t="shared" si="79"/>
        <v>2038</v>
      </c>
      <c r="L309">
        <f t="shared" si="73"/>
        <v>365</v>
      </c>
      <c r="M309">
        <f t="shared" si="75"/>
        <v>30</v>
      </c>
      <c r="N309">
        <f t="shared" si="80"/>
        <v>21</v>
      </c>
      <c r="O309">
        <f t="shared" si="81"/>
        <v>10</v>
      </c>
      <c r="P309" s="16">
        <f t="shared" si="82"/>
        <v>0</v>
      </c>
      <c r="Q309">
        <f t="shared" si="89"/>
        <v>0</v>
      </c>
      <c r="R309" s="8">
        <f t="shared" si="88"/>
        <v>0</v>
      </c>
      <c r="S309" s="8">
        <f t="shared" si="87"/>
        <v>0</v>
      </c>
    </row>
    <row r="310" spans="1:19" ht="13.5" thickBot="1" x14ac:dyDescent="0.25">
      <c r="A310" s="3">
        <f t="shared" si="74"/>
        <v>298</v>
      </c>
      <c r="B310" s="7">
        <f t="shared" si="76"/>
        <v>50596</v>
      </c>
      <c r="C310" s="27">
        <v>10</v>
      </c>
      <c r="D310" s="53">
        <f t="shared" si="83"/>
        <v>0</v>
      </c>
      <c r="E310" s="53">
        <f t="shared" si="84"/>
        <v>0</v>
      </c>
      <c r="F310" s="53">
        <f t="shared" si="86"/>
        <v>0</v>
      </c>
      <c r="G310" s="53">
        <f t="shared" si="85"/>
        <v>0</v>
      </c>
      <c r="H310" s="28"/>
      <c r="I310">
        <f t="shared" si="77"/>
        <v>10</v>
      </c>
      <c r="J310">
        <f t="shared" si="78"/>
        <v>7</v>
      </c>
      <c r="K310">
        <f t="shared" si="79"/>
        <v>2038</v>
      </c>
      <c r="L310">
        <f t="shared" si="73"/>
        <v>365</v>
      </c>
      <c r="M310">
        <f t="shared" si="75"/>
        <v>31</v>
      </c>
      <c r="N310">
        <f t="shared" si="80"/>
        <v>20</v>
      </c>
      <c r="O310">
        <f t="shared" si="81"/>
        <v>10</v>
      </c>
      <c r="P310" s="16">
        <f t="shared" si="82"/>
        <v>0</v>
      </c>
      <c r="Q310">
        <f t="shared" si="89"/>
        <v>0</v>
      </c>
      <c r="R310" s="8">
        <f t="shared" si="88"/>
        <v>0</v>
      </c>
      <c r="S310" s="8">
        <f t="shared" si="87"/>
        <v>0</v>
      </c>
    </row>
    <row r="311" spans="1:19" ht="13.5" thickBot="1" x14ac:dyDescent="0.25">
      <c r="A311" s="3">
        <f t="shared" si="74"/>
        <v>299</v>
      </c>
      <c r="B311" s="7">
        <f t="shared" si="76"/>
        <v>50627</v>
      </c>
      <c r="C311" s="27">
        <v>10</v>
      </c>
      <c r="D311" s="53">
        <f t="shared" si="83"/>
        <v>0</v>
      </c>
      <c r="E311" s="53">
        <f t="shared" si="84"/>
        <v>0</v>
      </c>
      <c r="F311" s="53">
        <f t="shared" si="86"/>
        <v>0</v>
      </c>
      <c r="G311" s="53">
        <f t="shared" si="85"/>
        <v>0</v>
      </c>
      <c r="H311" s="28"/>
      <c r="I311">
        <f t="shared" si="77"/>
        <v>10</v>
      </c>
      <c r="J311">
        <f t="shared" si="78"/>
        <v>8</v>
      </c>
      <c r="K311">
        <f t="shared" si="79"/>
        <v>2038</v>
      </c>
      <c r="L311">
        <f t="shared" si="73"/>
        <v>365</v>
      </c>
      <c r="M311">
        <f t="shared" si="75"/>
        <v>31</v>
      </c>
      <c r="N311">
        <f t="shared" si="80"/>
        <v>21</v>
      </c>
      <c r="O311">
        <f t="shared" si="81"/>
        <v>10</v>
      </c>
      <c r="P311" s="16">
        <f t="shared" si="82"/>
        <v>0</v>
      </c>
      <c r="Q311">
        <f t="shared" si="89"/>
        <v>0</v>
      </c>
      <c r="R311" s="8">
        <f t="shared" si="88"/>
        <v>0</v>
      </c>
      <c r="S311" s="8">
        <f t="shared" si="87"/>
        <v>0</v>
      </c>
    </row>
    <row r="312" spans="1:19" ht="13.5" thickBot="1" x14ac:dyDescent="0.25">
      <c r="A312" s="3">
        <f t="shared" si="74"/>
        <v>300</v>
      </c>
      <c r="B312" s="7">
        <f t="shared" si="76"/>
        <v>50658</v>
      </c>
      <c r="C312" s="27">
        <v>10</v>
      </c>
      <c r="D312" s="53">
        <f t="shared" si="83"/>
        <v>0</v>
      </c>
      <c r="E312" s="53">
        <f t="shared" si="84"/>
        <v>0</v>
      </c>
      <c r="F312" s="53">
        <f t="shared" si="86"/>
        <v>0</v>
      </c>
      <c r="G312" s="53">
        <f t="shared" si="85"/>
        <v>0</v>
      </c>
      <c r="H312" s="28"/>
      <c r="I312">
        <f t="shared" si="77"/>
        <v>10</v>
      </c>
      <c r="J312">
        <f t="shared" si="78"/>
        <v>9</v>
      </c>
      <c r="K312">
        <f t="shared" si="79"/>
        <v>2038</v>
      </c>
      <c r="L312">
        <f t="shared" si="73"/>
        <v>365</v>
      </c>
      <c r="M312">
        <f t="shared" si="75"/>
        <v>30</v>
      </c>
      <c r="N312">
        <f t="shared" si="80"/>
        <v>21</v>
      </c>
      <c r="O312">
        <f t="shared" si="81"/>
        <v>10</v>
      </c>
      <c r="P312" s="16">
        <f t="shared" si="82"/>
        <v>0</v>
      </c>
      <c r="Q312">
        <f t="shared" si="89"/>
        <v>0</v>
      </c>
      <c r="R312" s="8">
        <f t="shared" si="88"/>
        <v>0</v>
      </c>
      <c r="S312" s="8">
        <f t="shared" si="87"/>
        <v>0</v>
      </c>
    </row>
    <row r="313" spans="1:19" ht="13.5" thickBot="1" x14ac:dyDescent="0.25">
      <c r="A313" s="3">
        <f t="shared" si="74"/>
        <v>301</v>
      </c>
      <c r="B313" s="7">
        <f t="shared" si="76"/>
        <v>50688</v>
      </c>
      <c r="C313" s="27">
        <v>10</v>
      </c>
      <c r="D313" s="53">
        <f t="shared" si="83"/>
        <v>0</v>
      </c>
      <c r="E313" s="53">
        <f t="shared" si="84"/>
        <v>0</v>
      </c>
      <c r="F313" s="53">
        <f t="shared" si="86"/>
        <v>0</v>
      </c>
      <c r="G313" s="53">
        <f t="shared" si="85"/>
        <v>0</v>
      </c>
      <c r="H313" s="28"/>
      <c r="I313">
        <f t="shared" si="77"/>
        <v>10</v>
      </c>
      <c r="J313">
        <f t="shared" si="78"/>
        <v>10</v>
      </c>
      <c r="K313">
        <f t="shared" si="79"/>
        <v>2038</v>
      </c>
      <c r="L313">
        <f t="shared" si="73"/>
        <v>365</v>
      </c>
      <c r="M313">
        <f t="shared" si="75"/>
        <v>31</v>
      </c>
      <c r="N313">
        <f t="shared" si="80"/>
        <v>20</v>
      </c>
      <c r="O313">
        <f t="shared" si="81"/>
        <v>10</v>
      </c>
      <c r="P313" s="16">
        <f t="shared" si="82"/>
        <v>0</v>
      </c>
      <c r="Q313">
        <f t="shared" si="89"/>
        <v>0</v>
      </c>
      <c r="R313" s="8">
        <f t="shared" si="88"/>
        <v>0</v>
      </c>
      <c r="S313" s="8">
        <f t="shared" si="87"/>
        <v>0</v>
      </c>
    </row>
    <row r="314" spans="1:19" ht="13.5" thickBot="1" x14ac:dyDescent="0.25">
      <c r="A314" s="3">
        <f t="shared" si="74"/>
        <v>302</v>
      </c>
      <c r="B314" s="7">
        <f t="shared" si="76"/>
        <v>50719</v>
      </c>
      <c r="C314" s="27">
        <v>10</v>
      </c>
      <c r="D314" s="53">
        <f t="shared" si="83"/>
        <v>0</v>
      </c>
      <c r="E314" s="53">
        <f t="shared" ref="E314:E345" si="90">IF(G313+D314&gt;$G$2,F314-D314,G313)</f>
        <v>0</v>
      </c>
      <c r="F314" s="53">
        <f t="shared" ref="F314:F345" si="91">IF(G313+D314&gt;$G$2,$G$2,D314+E314)</f>
        <v>0</v>
      </c>
      <c r="G314" s="53">
        <f t="shared" ref="G314:G345" si="92">IF(E314&lt;G313,G313-E314,0)</f>
        <v>0</v>
      </c>
      <c r="H314" s="28"/>
      <c r="I314">
        <f t="shared" si="77"/>
        <v>10</v>
      </c>
      <c r="J314">
        <f t="shared" si="78"/>
        <v>11</v>
      </c>
      <c r="K314">
        <f t="shared" si="79"/>
        <v>2038</v>
      </c>
      <c r="L314">
        <f t="shared" si="73"/>
        <v>365</v>
      </c>
      <c r="M314">
        <f t="shared" si="75"/>
        <v>30</v>
      </c>
      <c r="N314">
        <f t="shared" si="80"/>
        <v>21</v>
      </c>
      <c r="O314">
        <f t="shared" si="81"/>
        <v>10</v>
      </c>
      <c r="P314" s="16">
        <f t="shared" si="82"/>
        <v>0</v>
      </c>
      <c r="Q314">
        <f t="shared" si="89"/>
        <v>0</v>
      </c>
      <c r="R314" s="8">
        <f t="shared" si="88"/>
        <v>0</v>
      </c>
      <c r="S314" s="8">
        <f t="shared" si="87"/>
        <v>0</v>
      </c>
    </row>
    <row r="315" spans="1:19" ht="13.5" hidden="1" thickBot="1" x14ac:dyDescent="0.25">
      <c r="A315" s="3">
        <f t="shared" si="74"/>
        <v>303</v>
      </c>
      <c r="B315" s="7">
        <f t="shared" si="76"/>
        <v>50749</v>
      </c>
      <c r="C315" s="27">
        <v>10</v>
      </c>
      <c r="D315" s="9">
        <f t="shared" ref="D315:D346" si="93">ROUND(G314*($D$2/L314)*N315+G314*($D$2/L314)*O315,2)</f>
        <v>0</v>
      </c>
      <c r="E315" s="9">
        <f t="shared" si="90"/>
        <v>0</v>
      </c>
      <c r="F315" s="9">
        <f t="shared" si="91"/>
        <v>0</v>
      </c>
      <c r="G315" s="9">
        <f t="shared" si="92"/>
        <v>0</v>
      </c>
      <c r="I315">
        <f t="shared" si="77"/>
        <v>10</v>
      </c>
      <c r="J315">
        <f t="shared" si="78"/>
        <v>12</v>
      </c>
      <c r="K315">
        <f t="shared" si="79"/>
        <v>2038</v>
      </c>
      <c r="L315">
        <f t="shared" si="73"/>
        <v>365</v>
      </c>
      <c r="M315">
        <f t="shared" si="75"/>
        <v>31</v>
      </c>
      <c r="N315">
        <f t="shared" si="80"/>
        <v>20</v>
      </c>
      <c r="O315">
        <f t="shared" si="81"/>
        <v>10</v>
      </c>
    </row>
    <row r="316" spans="1:19" ht="13.5" hidden="1" thickBot="1" x14ac:dyDescent="0.25">
      <c r="A316" s="3">
        <f t="shared" si="74"/>
        <v>304</v>
      </c>
      <c r="B316" s="7">
        <f t="shared" si="76"/>
        <v>50780</v>
      </c>
      <c r="C316" s="27">
        <v>10</v>
      </c>
      <c r="D316" s="9">
        <f t="shared" si="93"/>
        <v>0</v>
      </c>
      <c r="E316" s="9">
        <f t="shared" si="90"/>
        <v>0</v>
      </c>
      <c r="F316" s="9">
        <f t="shared" si="91"/>
        <v>0</v>
      </c>
      <c r="G316" s="9">
        <f t="shared" si="92"/>
        <v>0</v>
      </c>
      <c r="I316">
        <f t="shared" si="77"/>
        <v>10</v>
      </c>
      <c r="J316">
        <f t="shared" si="78"/>
        <v>1</v>
      </c>
      <c r="K316">
        <f t="shared" si="79"/>
        <v>2039</v>
      </c>
      <c r="L316">
        <f t="shared" si="73"/>
        <v>365</v>
      </c>
      <c r="M316">
        <f t="shared" si="75"/>
        <v>31</v>
      </c>
      <c r="N316">
        <f t="shared" si="80"/>
        <v>21</v>
      </c>
      <c r="O316">
        <f t="shared" si="81"/>
        <v>10</v>
      </c>
    </row>
    <row r="317" spans="1:19" ht="13.5" hidden="1" thickBot="1" x14ac:dyDescent="0.25">
      <c r="A317" s="3">
        <f t="shared" si="74"/>
        <v>305</v>
      </c>
      <c r="B317" s="7">
        <f t="shared" si="76"/>
        <v>50811</v>
      </c>
      <c r="C317" s="27">
        <v>10</v>
      </c>
      <c r="D317" s="9">
        <f t="shared" si="93"/>
        <v>0</v>
      </c>
      <c r="E317" s="9">
        <f t="shared" si="90"/>
        <v>0</v>
      </c>
      <c r="F317" s="9">
        <f t="shared" si="91"/>
        <v>0</v>
      </c>
      <c r="G317" s="9">
        <f t="shared" si="92"/>
        <v>0</v>
      </c>
      <c r="I317">
        <f t="shared" si="77"/>
        <v>10</v>
      </c>
      <c r="J317">
        <f t="shared" si="78"/>
        <v>2</v>
      </c>
      <c r="K317">
        <f t="shared" si="79"/>
        <v>2039</v>
      </c>
      <c r="L317">
        <f t="shared" si="73"/>
        <v>365</v>
      </c>
      <c r="M317">
        <f t="shared" si="75"/>
        <v>28</v>
      </c>
      <c r="N317">
        <f t="shared" si="80"/>
        <v>21</v>
      </c>
      <c r="O317">
        <f t="shared" si="81"/>
        <v>10</v>
      </c>
    </row>
    <row r="318" spans="1:19" ht="13.5" hidden="1" thickBot="1" x14ac:dyDescent="0.25">
      <c r="A318" s="3">
        <f t="shared" si="74"/>
        <v>306</v>
      </c>
      <c r="B318" s="7">
        <f t="shared" si="76"/>
        <v>50839</v>
      </c>
      <c r="C318" s="27">
        <v>10</v>
      </c>
      <c r="D318" s="9">
        <f t="shared" si="93"/>
        <v>0</v>
      </c>
      <c r="E318" s="9">
        <f t="shared" si="90"/>
        <v>0</v>
      </c>
      <c r="F318" s="9">
        <f t="shared" si="91"/>
        <v>0</v>
      </c>
      <c r="G318" s="9">
        <f t="shared" si="92"/>
        <v>0</v>
      </c>
      <c r="I318">
        <f t="shared" si="77"/>
        <v>10</v>
      </c>
      <c r="J318">
        <f t="shared" si="78"/>
        <v>3</v>
      </c>
      <c r="K318">
        <f t="shared" si="79"/>
        <v>2039</v>
      </c>
      <c r="L318">
        <f t="shared" si="73"/>
        <v>365</v>
      </c>
      <c r="M318">
        <f t="shared" si="75"/>
        <v>31</v>
      </c>
      <c r="N318">
        <f t="shared" si="80"/>
        <v>18</v>
      </c>
      <c r="O318">
        <f t="shared" si="81"/>
        <v>10</v>
      </c>
    </row>
    <row r="319" spans="1:19" ht="13.5" hidden="1" thickBot="1" x14ac:dyDescent="0.25">
      <c r="A319" s="3">
        <f t="shared" si="74"/>
        <v>307</v>
      </c>
      <c r="B319" s="7">
        <f t="shared" si="76"/>
        <v>50870</v>
      </c>
      <c r="C319" s="27">
        <v>10</v>
      </c>
      <c r="D319" s="9">
        <f t="shared" si="93"/>
        <v>0</v>
      </c>
      <c r="E319" s="9">
        <f t="shared" si="90"/>
        <v>0</v>
      </c>
      <c r="F319" s="9">
        <f t="shared" si="91"/>
        <v>0</v>
      </c>
      <c r="G319" s="9">
        <f t="shared" si="92"/>
        <v>0</v>
      </c>
      <c r="I319">
        <f t="shared" si="77"/>
        <v>10</v>
      </c>
      <c r="J319">
        <f t="shared" si="78"/>
        <v>4</v>
      </c>
      <c r="K319">
        <f t="shared" si="79"/>
        <v>2039</v>
      </c>
      <c r="L319">
        <f t="shared" si="73"/>
        <v>365</v>
      </c>
      <c r="M319">
        <f t="shared" si="75"/>
        <v>30</v>
      </c>
      <c r="N319">
        <f t="shared" si="80"/>
        <v>21</v>
      </c>
      <c r="O319">
        <f t="shared" si="81"/>
        <v>10</v>
      </c>
    </row>
    <row r="320" spans="1:19" ht="13.5" hidden="1" thickBot="1" x14ac:dyDescent="0.25">
      <c r="A320" s="3">
        <f t="shared" si="74"/>
        <v>308</v>
      </c>
      <c r="B320" s="7">
        <f t="shared" si="76"/>
        <v>50900</v>
      </c>
      <c r="C320" s="27">
        <v>10</v>
      </c>
      <c r="D320" s="9">
        <f t="shared" si="93"/>
        <v>0</v>
      </c>
      <c r="E320" s="9">
        <f t="shared" si="90"/>
        <v>0</v>
      </c>
      <c r="F320" s="9">
        <f t="shared" si="91"/>
        <v>0</v>
      </c>
      <c r="G320" s="9">
        <f t="shared" si="92"/>
        <v>0</v>
      </c>
      <c r="I320">
        <f t="shared" si="77"/>
        <v>10</v>
      </c>
      <c r="J320">
        <f t="shared" si="78"/>
        <v>5</v>
      </c>
      <c r="K320">
        <f t="shared" si="79"/>
        <v>2039</v>
      </c>
      <c r="L320">
        <f t="shared" si="73"/>
        <v>365</v>
      </c>
      <c r="M320">
        <f t="shared" si="75"/>
        <v>31</v>
      </c>
      <c r="N320">
        <f t="shared" si="80"/>
        <v>20</v>
      </c>
      <c r="O320">
        <f t="shared" si="81"/>
        <v>10</v>
      </c>
    </row>
    <row r="321" spans="1:15" ht="13.5" hidden="1" thickBot="1" x14ac:dyDescent="0.25">
      <c r="A321" s="3">
        <f t="shared" si="74"/>
        <v>309</v>
      </c>
      <c r="B321" s="7">
        <f t="shared" si="76"/>
        <v>50931</v>
      </c>
      <c r="C321" s="27">
        <v>10</v>
      </c>
      <c r="D321" s="9">
        <f t="shared" si="93"/>
        <v>0</v>
      </c>
      <c r="E321" s="9">
        <f t="shared" si="90"/>
        <v>0</v>
      </c>
      <c r="F321" s="9">
        <f t="shared" si="91"/>
        <v>0</v>
      </c>
      <c r="G321" s="9">
        <f t="shared" si="92"/>
        <v>0</v>
      </c>
      <c r="I321">
        <f t="shared" si="77"/>
        <v>10</v>
      </c>
      <c r="J321">
        <f t="shared" si="78"/>
        <v>6</v>
      </c>
      <c r="K321">
        <f t="shared" si="79"/>
        <v>2039</v>
      </c>
      <c r="L321">
        <f t="shared" si="73"/>
        <v>365</v>
      </c>
      <c r="M321">
        <f t="shared" si="75"/>
        <v>30</v>
      </c>
      <c r="N321">
        <f t="shared" si="80"/>
        <v>21</v>
      </c>
      <c r="O321">
        <f t="shared" si="81"/>
        <v>10</v>
      </c>
    </row>
    <row r="322" spans="1:15" ht="13.5" hidden="1" thickBot="1" x14ac:dyDescent="0.25">
      <c r="A322" s="3">
        <f t="shared" si="74"/>
        <v>310</v>
      </c>
      <c r="B322" s="7">
        <f t="shared" si="76"/>
        <v>50961</v>
      </c>
      <c r="C322" s="27">
        <v>10</v>
      </c>
      <c r="D322" s="9">
        <f t="shared" si="93"/>
        <v>0</v>
      </c>
      <c r="E322" s="9">
        <f t="shared" si="90"/>
        <v>0</v>
      </c>
      <c r="F322" s="9">
        <f t="shared" si="91"/>
        <v>0</v>
      </c>
      <c r="G322" s="9">
        <f t="shared" si="92"/>
        <v>0</v>
      </c>
      <c r="I322">
        <f t="shared" si="77"/>
        <v>10</v>
      </c>
      <c r="J322">
        <f t="shared" si="78"/>
        <v>7</v>
      </c>
      <c r="K322">
        <f t="shared" si="79"/>
        <v>2039</v>
      </c>
      <c r="L322">
        <f t="shared" si="73"/>
        <v>365</v>
      </c>
      <c r="M322">
        <f t="shared" si="75"/>
        <v>31</v>
      </c>
      <c r="N322">
        <f t="shared" si="80"/>
        <v>20</v>
      </c>
      <c r="O322">
        <f t="shared" si="81"/>
        <v>10</v>
      </c>
    </row>
    <row r="323" spans="1:15" ht="13.5" hidden="1" thickBot="1" x14ac:dyDescent="0.25">
      <c r="A323" s="3">
        <f t="shared" si="74"/>
        <v>311</v>
      </c>
      <c r="B323" s="7">
        <f t="shared" si="76"/>
        <v>50992</v>
      </c>
      <c r="C323" s="27">
        <v>10</v>
      </c>
      <c r="D323" s="9">
        <f t="shared" si="93"/>
        <v>0</v>
      </c>
      <c r="E323" s="9">
        <f t="shared" si="90"/>
        <v>0</v>
      </c>
      <c r="F323" s="9">
        <f t="shared" si="91"/>
        <v>0</v>
      </c>
      <c r="G323" s="9">
        <f t="shared" si="92"/>
        <v>0</v>
      </c>
      <c r="I323">
        <f t="shared" si="77"/>
        <v>10</v>
      </c>
      <c r="J323">
        <f t="shared" si="78"/>
        <v>8</v>
      </c>
      <c r="K323">
        <f t="shared" si="79"/>
        <v>2039</v>
      </c>
      <c r="L323">
        <f t="shared" si="73"/>
        <v>365</v>
      </c>
      <c r="M323">
        <f t="shared" si="75"/>
        <v>31</v>
      </c>
      <c r="N323">
        <f t="shared" si="80"/>
        <v>21</v>
      </c>
      <c r="O323">
        <f t="shared" si="81"/>
        <v>10</v>
      </c>
    </row>
    <row r="324" spans="1:15" ht="13.5" hidden="1" thickBot="1" x14ac:dyDescent="0.25">
      <c r="A324" s="3">
        <f t="shared" si="74"/>
        <v>312</v>
      </c>
      <c r="B324" s="7">
        <f t="shared" si="76"/>
        <v>51023</v>
      </c>
      <c r="C324" s="27">
        <v>10</v>
      </c>
      <c r="D324" s="9">
        <f t="shared" si="93"/>
        <v>0</v>
      </c>
      <c r="E324" s="9">
        <f t="shared" si="90"/>
        <v>0</v>
      </c>
      <c r="F324" s="9">
        <f t="shared" si="91"/>
        <v>0</v>
      </c>
      <c r="G324" s="9">
        <f t="shared" si="92"/>
        <v>0</v>
      </c>
      <c r="I324">
        <f t="shared" si="77"/>
        <v>10</v>
      </c>
      <c r="J324">
        <f t="shared" si="78"/>
        <v>9</v>
      </c>
      <c r="K324">
        <f t="shared" si="79"/>
        <v>2039</v>
      </c>
      <c r="L324">
        <f t="shared" si="73"/>
        <v>365</v>
      </c>
      <c r="M324">
        <f t="shared" si="75"/>
        <v>30</v>
      </c>
      <c r="N324">
        <f t="shared" si="80"/>
        <v>21</v>
      </c>
      <c r="O324">
        <f t="shared" si="81"/>
        <v>10</v>
      </c>
    </row>
    <row r="325" spans="1:15" ht="13.5" hidden="1" thickBot="1" x14ac:dyDescent="0.25">
      <c r="A325" s="3">
        <f t="shared" si="74"/>
        <v>313</v>
      </c>
      <c r="B325" s="7">
        <f t="shared" si="76"/>
        <v>51053</v>
      </c>
      <c r="C325" s="27">
        <v>10</v>
      </c>
      <c r="D325" s="9">
        <f t="shared" si="93"/>
        <v>0</v>
      </c>
      <c r="E325" s="9">
        <f t="shared" si="90"/>
        <v>0</v>
      </c>
      <c r="F325" s="9">
        <f t="shared" si="91"/>
        <v>0</v>
      </c>
      <c r="G325" s="9">
        <f t="shared" si="92"/>
        <v>0</v>
      </c>
      <c r="I325">
        <f t="shared" si="77"/>
        <v>10</v>
      </c>
      <c r="J325">
        <f t="shared" si="78"/>
        <v>10</v>
      </c>
      <c r="K325">
        <f t="shared" si="79"/>
        <v>2039</v>
      </c>
      <c r="L325">
        <f t="shared" si="73"/>
        <v>365</v>
      </c>
      <c r="M325">
        <f t="shared" si="75"/>
        <v>31</v>
      </c>
      <c r="N325">
        <f t="shared" si="80"/>
        <v>20</v>
      </c>
      <c r="O325">
        <f t="shared" si="81"/>
        <v>10</v>
      </c>
    </row>
    <row r="326" spans="1:15" ht="13.5" hidden="1" thickBot="1" x14ac:dyDescent="0.25">
      <c r="A326" s="3">
        <f t="shared" si="74"/>
        <v>314</v>
      </c>
      <c r="B326" s="7">
        <f t="shared" si="76"/>
        <v>51084</v>
      </c>
      <c r="C326" s="27">
        <v>10</v>
      </c>
      <c r="D326" s="9">
        <f t="shared" si="93"/>
        <v>0</v>
      </c>
      <c r="E326" s="9">
        <f t="shared" si="90"/>
        <v>0</v>
      </c>
      <c r="F326" s="9">
        <f t="shared" si="91"/>
        <v>0</v>
      </c>
      <c r="G326" s="9">
        <f t="shared" si="92"/>
        <v>0</v>
      </c>
      <c r="I326">
        <f t="shared" si="77"/>
        <v>10</v>
      </c>
      <c r="J326">
        <f t="shared" si="78"/>
        <v>11</v>
      </c>
      <c r="K326">
        <f t="shared" si="79"/>
        <v>2039</v>
      </c>
      <c r="L326">
        <f t="shared" si="73"/>
        <v>365</v>
      </c>
      <c r="M326">
        <f t="shared" si="75"/>
        <v>30</v>
      </c>
      <c r="N326">
        <f t="shared" si="80"/>
        <v>21</v>
      </c>
      <c r="O326">
        <f t="shared" si="81"/>
        <v>10</v>
      </c>
    </row>
    <row r="327" spans="1:15" ht="13.5" hidden="1" thickBot="1" x14ac:dyDescent="0.25">
      <c r="A327" s="3">
        <f t="shared" si="74"/>
        <v>315</v>
      </c>
      <c r="B327" s="7">
        <f t="shared" si="76"/>
        <v>51114</v>
      </c>
      <c r="C327" s="27">
        <v>10</v>
      </c>
      <c r="D327" s="9">
        <f t="shared" si="93"/>
        <v>0</v>
      </c>
      <c r="E327" s="9">
        <f t="shared" si="90"/>
        <v>0</v>
      </c>
      <c r="F327" s="9">
        <f t="shared" si="91"/>
        <v>0</v>
      </c>
      <c r="G327" s="9">
        <f t="shared" si="92"/>
        <v>0</v>
      </c>
      <c r="I327">
        <f t="shared" si="77"/>
        <v>10</v>
      </c>
      <c r="J327">
        <f t="shared" si="78"/>
        <v>12</v>
      </c>
      <c r="K327">
        <f t="shared" si="79"/>
        <v>2039</v>
      </c>
      <c r="L327">
        <f t="shared" si="73"/>
        <v>365</v>
      </c>
      <c r="M327">
        <f t="shared" si="75"/>
        <v>31</v>
      </c>
      <c r="N327">
        <f t="shared" si="80"/>
        <v>20</v>
      </c>
      <c r="O327">
        <f t="shared" si="81"/>
        <v>10</v>
      </c>
    </row>
    <row r="328" spans="1:15" ht="13.5" hidden="1" thickBot="1" x14ac:dyDescent="0.25">
      <c r="A328" s="3">
        <f t="shared" si="74"/>
        <v>316</v>
      </c>
      <c r="B328" s="7">
        <f t="shared" si="76"/>
        <v>51145</v>
      </c>
      <c r="C328" s="27">
        <v>10</v>
      </c>
      <c r="D328" s="9">
        <f t="shared" si="93"/>
        <v>0</v>
      </c>
      <c r="E328" s="9">
        <f t="shared" si="90"/>
        <v>0</v>
      </c>
      <c r="F328" s="9">
        <f t="shared" si="91"/>
        <v>0</v>
      </c>
      <c r="G328" s="9">
        <f t="shared" si="92"/>
        <v>0</v>
      </c>
      <c r="I328">
        <f t="shared" si="77"/>
        <v>10</v>
      </c>
      <c r="J328">
        <f t="shared" si="78"/>
        <v>1</v>
      </c>
      <c r="K328">
        <f t="shared" si="79"/>
        <v>2040</v>
      </c>
      <c r="L328">
        <f t="shared" si="73"/>
        <v>365</v>
      </c>
      <c r="M328">
        <f t="shared" si="75"/>
        <v>31</v>
      </c>
      <c r="N328">
        <f t="shared" si="80"/>
        <v>21</v>
      </c>
      <c r="O328">
        <f t="shared" si="81"/>
        <v>10</v>
      </c>
    </row>
    <row r="329" spans="1:15" ht="13.5" hidden="1" thickBot="1" x14ac:dyDescent="0.25">
      <c r="A329" s="3">
        <f t="shared" si="74"/>
        <v>317</v>
      </c>
      <c r="B329" s="7">
        <f t="shared" si="76"/>
        <v>51176</v>
      </c>
      <c r="C329" s="27">
        <v>10</v>
      </c>
      <c r="D329" s="9">
        <f t="shared" si="93"/>
        <v>0</v>
      </c>
      <c r="E329" s="9">
        <f t="shared" si="90"/>
        <v>0</v>
      </c>
      <c r="F329" s="9">
        <f t="shared" si="91"/>
        <v>0</v>
      </c>
      <c r="G329" s="9">
        <f t="shared" si="92"/>
        <v>0</v>
      </c>
      <c r="I329">
        <f t="shared" si="77"/>
        <v>10</v>
      </c>
      <c r="J329">
        <f t="shared" si="78"/>
        <v>2</v>
      </c>
      <c r="K329">
        <f t="shared" si="79"/>
        <v>2040</v>
      </c>
      <c r="L329">
        <f t="shared" si="73"/>
        <v>365</v>
      </c>
      <c r="M329">
        <f t="shared" si="75"/>
        <v>28</v>
      </c>
      <c r="N329">
        <f t="shared" si="80"/>
        <v>21</v>
      </c>
      <c r="O329">
        <f t="shared" si="81"/>
        <v>10</v>
      </c>
    </row>
    <row r="330" spans="1:15" ht="13.5" hidden="1" thickBot="1" x14ac:dyDescent="0.25">
      <c r="A330" s="3">
        <f t="shared" si="74"/>
        <v>318</v>
      </c>
      <c r="B330" s="7">
        <f t="shared" si="76"/>
        <v>51205</v>
      </c>
      <c r="C330" s="27">
        <v>10</v>
      </c>
      <c r="D330" s="9">
        <f t="shared" si="93"/>
        <v>0</v>
      </c>
      <c r="E330" s="9">
        <f t="shared" si="90"/>
        <v>0</v>
      </c>
      <c r="F330" s="9">
        <f t="shared" si="91"/>
        <v>0</v>
      </c>
      <c r="G330" s="9">
        <f t="shared" si="92"/>
        <v>0</v>
      </c>
      <c r="I330">
        <f t="shared" si="77"/>
        <v>10</v>
      </c>
      <c r="J330">
        <f t="shared" si="78"/>
        <v>3</v>
      </c>
      <c r="K330">
        <f t="shared" si="79"/>
        <v>2040</v>
      </c>
      <c r="L330">
        <f t="shared" si="73"/>
        <v>365</v>
      </c>
      <c r="M330">
        <f t="shared" si="75"/>
        <v>31</v>
      </c>
      <c r="N330">
        <f t="shared" si="80"/>
        <v>18</v>
      </c>
      <c r="O330">
        <f t="shared" si="81"/>
        <v>10</v>
      </c>
    </row>
    <row r="331" spans="1:15" ht="13.5" hidden="1" thickBot="1" x14ac:dyDescent="0.25">
      <c r="A331" s="3">
        <f t="shared" si="74"/>
        <v>319</v>
      </c>
      <c r="B331" s="7">
        <f t="shared" si="76"/>
        <v>51236</v>
      </c>
      <c r="C331" s="27">
        <v>10</v>
      </c>
      <c r="D331" s="9">
        <f t="shared" si="93"/>
        <v>0</v>
      </c>
      <c r="E331" s="9">
        <f t="shared" si="90"/>
        <v>0</v>
      </c>
      <c r="F331" s="9">
        <f t="shared" si="91"/>
        <v>0</v>
      </c>
      <c r="G331" s="9">
        <f t="shared" si="92"/>
        <v>0</v>
      </c>
      <c r="I331">
        <f t="shared" si="77"/>
        <v>10</v>
      </c>
      <c r="J331">
        <f t="shared" si="78"/>
        <v>4</v>
      </c>
      <c r="K331">
        <f t="shared" si="79"/>
        <v>2040</v>
      </c>
      <c r="L331">
        <f t="shared" si="73"/>
        <v>365</v>
      </c>
      <c r="M331">
        <f t="shared" si="75"/>
        <v>30</v>
      </c>
      <c r="N331">
        <f t="shared" si="80"/>
        <v>21</v>
      </c>
      <c r="O331">
        <f t="shared" si="81"/>
        <v>10</v>
      </c>
    </row>
    <row r="332" spans="1:15" ht="13.5" hidden="1" thickBot="1" x14ac:dyDescent="0.25">
      <c r="A332" s="3">
        <f t="shared" si="74"/>
        <v>320</v>
      </c>
      <c r="B332" s="7">
        <f t="shared" si="76"/>
        <v>51266</v>
      </c>
      <c r="C332" s="27">
        <v>10</v>
      </c>
      <c r="D332" s="9">
        <f t="shared" si="93"/>
        <v>0</v>
      </c>
      <c r="E332" s="9">
        <f t="shared" si="90"/>
        <v>0</v>
      </c>
      <c r="F332" s="9">
        <f t="shared" si="91"/>
        <v>0</v>
      </c>
      <c r="G332" s="9">
        <f t="shared" si="92"/>
        <v>0</v>
      </c>
      <c r="I332">
        <f t="shared" si="77"/>
        <v>10</v>
      </c>
      <c r="J332">
        <f t="shared" si="78"/>
        <v>5</v>
      </c>
      <c r="K332">
        <f t="shared" si="79"/>
        <v>2040</v>
      </c>
      <c r="L332">
        <f t="shared" ref="L332:L339" si="94">IF(OR(K332=2008,K332=2012,K332=2016,K332=2020,K332=2024,K332=2028),366,365)</f>
        <v>365</v>
      </c>
      <c r="M332">
        <f t="shared" si="75"/>
        <v>31</v>
      </c>
      <c r="N332">
        <f t="shared" si="80"/>
        <v>20</v>
      </c>
      <c r="O332">
        <f t="shared" si="81"/>
        <v>10</v>
      </c>
    </row>
    <row r="333" spans="1:15" ht="13.5" hidden="1" thickBot="1" x14ac:dyDescent="0.25">
      <c r="A333" s="3">
        <f t="shared" ref="A333:A374" si="95">A332+1</f>
        <v>321</v>
      </c>
      <c r="B333" s="7">
        <f t="shared" si="76"/>
        <v>51297</v>
      </c>
      <c r="C333" s="27">
        <v>10</v>
      </c>
      <c r="D333" s="9">
        <f t="shared" si="93"/>
        <v>0</v>
      </c>
      <c r="E333" s="9">
        <f t="shared" si="90"/>
        <v>0</v>
      </c>
      <c r="F333" s="9">
        <f t="shared" si="91"/>
        <v>0</v>
      </c>
      <c r="G333" s="9">
        <f t="shared" si="92"/>
        <v>0</v>
      </c>
      <c r="I333">
        <f t="shared" si="77"/>
        <v>10</v>
      </c>
      <c r="J333">
        <f t="shared" si="78"/>
        <v>6</v>
      </c>
      <c r="K333">
        <f t="shared" si="79"/>
        <v>2040</v>
      </c>
      <c r="L333">
        <f t="shared" si="94"/>
        <v>365</v>
      </c>
      <c r="M333">
        <f t="shared" ref="M333:M374" si="96">IF(OR(J333=1,J333=3,J333=5,J333=7,J333=8,J333=10,J333=12),31,IF(OR(J333=4,J333=6,J333=9,J333=11),30,IF(L333=365,28,29)))</f>
        <v>30</v>
      </c>
      <c r="N333">
        <f t="shared" si="80"/>
        <v>21</v>
      </c>
      <c r="O333">
        <f t="shared" si="81"/>
        <v>10</v>
      </c>
    </row>
    <row r="334" spans="1:15" ht="13.5" hidden="1" thickBot="1" x14ac:dyDescent="0.25">
      <c r="A334" s="3">
        <f t="shared" si="95"/>
        <v>322</v>
      </c>
      <c r="B334" s="7">
        <f t="shared" ref="B334:B374" si="97">DATE(K334,J334,I334)</f>
        <v>51327</v>
      </c>
      <c r="C334" s="27">
        <v>10</v>
      </c>
      <c r="D334" s="9">
        <f t="shared" si="93"/>
        <v>0</v>
      </c>
      <c r="E334" s="9">
        <f t="shared" si="90"/>
        <v>0</v>
      </c>
      <c r="F334" s="9">
        <f t="shared" si="91"/>
        <v>0</v>
      </c>
      <c r="G334" s="9">
        <f t="shared" si="92"/>
        <v>0</v>
      </c>
      <c r="I334">
        <f t="shared" ref="I334:I374" si="98">I333</f>
        <v>10</v>
      </c>
      <c r="J334">
        <f t="shared" ref="J334:J374" si="99">IF(J333=12,1,J333+1)</f>
        <v>7</v>
      </c>
      <c r="K334">
        <f t="shared" ref="K334:K374" si="100">IF(J333=12,K333+1,K333)</f>
        <v>2040</v>
      </c>
      <c r="L334">
        <f t="shared" si="94"/>
        <v>365</v>
      </c>
      <c r="M334">
        <f t="shared" si="96"/>
        <v>31</v>
      </c>
      <c r="N334">
        <f t="shared" ref="N334:N374" si="101">M333-I333</f>
        <v>20</v>
      </c>
      <c r="O334">
        <f t="shared" ref="O334:O374" si="102">M333-N334</f>
        <v>10</v>
      </c>
    </row>
    <row r="335" spans="1:15" ht="13.5" hidden="1" thickBot="1" x14ac:dyDescent="0.25">
      <c r="A335" s="3">
        <f t="shared" si="95"/>
        <v>323</v>
      </c>
      <c r="B335" s="7">
        <f t="shared" si="97"/>
        <v>51358</v>
      </c>
      <c r="C335" s="27">
        <v>10</v>
      </c>
      <c r="D335" s="9">
        <f t="shared" si="93"/>
        <v>0</v>
      </c>
      <c r="E335" s="9">
        <f t="shared" si="90"/>
        <v>0</v>
      </c>
      <c r="F335" s="9">
        <f t="shared" si="91"/>
        <v>0</v>
      </c>
      <c r="G335" s="9">
        <f t="shared" si="92"/>
        <v>0</v>
      </c>
      <c r="I335">
        <f t="shared" si="98"/>
        <v>10</v>
      </c>
      <c r="J335">
        <f t="shared" si="99"/>
        <v>8</v>
      </c>
      <c r="K335">
        <f t="shared" si="100"/>
        <v>2040</v>
      </c>
      <c r="L335">
        <f t="shared" si="94"/>
        <v>365</v>
      </c>
      <c r="M335">
        <f t="shared" si="96"/>
        <v>31</v>
      </c>
      <c r="N335">
        <f t="shared" si="101"/>
        <v>21</v>
      </c>
      <c r="O335">
        <f t="shared" si="102"/>
        <v>10</v>
      </c>
    </row>
    <row r="336" spans="1:15" ht="13.5" hidden="1" thickBot="1" x14ac:dyDescent="0.25">
      <c r="A336" s="3">
        <f t="shared" si="95"/>
        <v>324</v>
      </c>
      <c r="B336" s="7">
        <f t="shared" si="97"/>
        <v>51389</v>
      </c>
      <c r="C336" s="27">
        <v>10</v>
      </c>
      <c r="D336" s="9">
        <f t="shared" si="93"/>
        <v>0</v>
      </c>
      <c r="E336" s="9">
        <f t="shared" si="90"/>
        <v>0</v>
      </c>
      <c r="F336" s="9">
        <f t="shared" si="91"/>
        <v>0</v>
      </c>
      <c r="G336" s="9">
        <f t="shared" si="92"/>
        <v>0</v>
      </c>
      <c r="I336">
        <f t="shared" si="98"/>
        <v>10</v>
      </c>
      <c r="J336">
        <f t="shared" si="99"/>
        <v>9</v>
      </c>
      <c r="K336">
        <f t="shared" si="100"/>
        <v>2040</v>
      </c>
      <c r="L336">
        <f t="shared" si="94"/>
        <v>365</v>
      </c>
      <c r="M336">
        <f t="shared" si="96"/>
        <v>30</v>
      </c>
      <c r="N336">
        <f t="shared" si="101"/>
        <v>21</v>
      </c>
      <c r="O336">
        <f t="shared" si="102"/>
        <v>10</v>
      </c>
    </row>
    <row r="337" spans="1:15" ht="13.5" hidden="1" thickBot="1" x14ac:dyDescent="0.25">
      <c r="A337" s="3">
        <f t="shared" si="95"/>
        <v>325</v>
      </c>
      <c r="B337" s="7">
        <f t="shared" si="97"/>
        <v>51419</v>
      </c>
      <c r="C337" s="27">
        <v>10</v>
      </c>
      <c r="D337" s="9">
        <f t="shared" si="93"/>
        <v>0</v>
      </c>
      <c r="E337" s="9">
        <f t="shared" si="90"/>
        <v>0</v>
      </c>
      <c r="F337" s="9">
        <f t="shared" si="91"/>
        <v>0</v>
      </c>
      <c r="G337" s="9">
        <f t="shared" si="92"/>
        <v>0</v>
      </c>
      <c r="I337">
        <f t="shared" si="98"/>
        <v>10</v>
      </c>
      <c r="J337">
        <f t="shared" si="99"/>
        <v>10</v>
      </c>
      <c r="K337">
        <f t="shared" si="100"/>
        <v>2040</v>
      </c>
      <c r="L337">
        <f t="shared" si="94"/>
        <v>365</v>
      </c>
      <c r="M337">
        <f t="shared" si="96"/>
        <v>31</v>
      </c>
      <c r="N337">
        <f t="shared" si="101"/>
        <v>20</v>
      </c>
      <c r="O337">
        <f t="shared" si="102"/>
        <v>10</v>
      </c>
    </row>
    <row r="338" spans="1:15" ht="13.5" hidden="1" thickBot="1" x14ac:dyDescent="0.25">
      <c r="A338" s="3">
        <f t="shared" si="95"/>
        <v>326</v>
      </c>
      <c r="B338" s="7">
        <f t="shared" si="97"/>
        <v>51450</v>
      </c>
      <c r="C338" s="27">
        <v>10</v>
      </c>
      <c r="D338" s="9">
        <f t="shared" si="93"/>
        <v>0</v>
      </c>
      <c r="E338" s="9">
        <f t="shared" si="90"/>
        <v>0</v>
      </c>
      <c r="F338" s="9">
        <f t="shared" si="91"/>
        <v>0</v>
      </c>
      <c r="G338" s="9">
        <f t="shared" si="92"/>
        <v>0</v>
      </c>
      <c r="I338">
        <f t="shared" si="98"/>
        <v>10</v>
      </c>
      <c r="J338">
        <f t="shared" si="99"/>
        <v>11</v>
      </c>
      <c r="K338">
        <f t="shared" si="100"/>
        <v>2040</v>
      </c>
      <c r="L338">
        <f t="shared" si="94"/>
        <v>365</v>
      </c>
      <c r="M338">
        <f t="shared" si="96"/>
        <v>30</v>
      </c>
      <c r="N338">
        <f t="shared" si="101"/>
        <v>21</v>
      </c>
      <c r="O338">
        <f t="shared" si="102"/>
        <v>10</v>
      </c>
    </row>
    <row r="339" spans="1:15" ht="13.5" hidden="1" thickBot="1" x14ac:dyDescent="0.25">
      <c r="A339" s="3">
        <f t="shared" si="95"/>
        <v>327</v>
      </c>
      <c r="B339" s="7">
        <f t="shared" si="97"/>
        <v>51480</v>
      </c>
      <c r="C339" s="27">
        <v>10</v>
      </c>
      <c r="D339" s="9">
        <f t="shared" si="93"/>
        <v>0</v>
      </c>
      <c r="E339" s="9">
        <f t="shared" si="90"/>
        <v>0</v>
      </c>
      <c r="F339" s="9">
        <f t="shared" si="91"/>
        <v>0</v>
      </c>
      <c r="G339" s="9">
        <f t="shared" si="92"/>
        <v>0</v>
      </c>
      <c r="I339">
        <f t="shared" si="98"/>
        <v>10</v>
      </c>
      <c r="J339">
        <f t="shared" si="99"/>
        <v>12</v>
      </c>
      <c r="K339">
        <f t="shared" si="100"/>
        <v>2040</v>
      </c>
      <c r="L339">
        <f t="shared" si="94"/>
        <v>365</v>
      </c>
      <c r="M339">
        <f t="shared" si="96"/>
        <v>31</v>
      </c>
      <c r="N339">
        <f t="shared" si="101"/>
        <v>20</v>
      </c>
      <c r="O339">
        <f t="shared" si="102"/>
        <v>10</v>
      </c>
    </row>
    <row r="340" spans="1:15" ht="13.5" hidden="1" thickBot="1" x14ac:dyDescent="0.25">
      <c r="A340" s="3">
        <f t="shared" si="95"/>
        <v>328</v>
      </c>
      <c r="B340" s="7">
        <f t="shared" si="97"/>
        <v>51511</v>
      </c>
      <c r="C340" s="27">
        <v>10</v>
      </c>
      <c r="D340" s="9">
        <f t="shared" si="93"/>
        <v>0</v>
      </c>
      <c r="E340" s="9">
        <f t="shared" si="90"/>
        <v>0</v>
      </c>
      <c r="F340" s="9">
        <f t="shared" si="91"/>
        <v>0</v>
      </c>
      <c r="G340" s="9">
        <f t="shared" si="92"/>
        <v>0</v>
      </c>
      <c r="I340">
        <f t="shared" si="98"/>
        <v>10</v>
      </c>
      <c r="J340">
        <f t="shared" si="99"/>
        <v>1</v>
      </c>
      <c r="K340">
        <f t="shared" si="100"/>
        <v>2041</v>
      </c>
      <c r="L340">
        <f>IF(OR(K340=2008,K340=2012,K340=2016,K340=2020,K340=2024,K340=2028,K340=2032,K340=2036),366,365)</f>
        <v>365</v>
      </c>
      <c r="M340">
        <f t="shared" si="96"/>
        <v>31</v>
      </c>
      <c r="N340">
        <f t="shared" si="101"/>
        <v>21</v>
      </c>
      <c r="O340">
        <f t="shared" si="102"/>
        <v>10</v>
      </c>
    </row>
    <row r="341" spans="1:15" ht="13.5" hidden="1" thickBot="1" x14ac:dyDescent="0.25">
      <c r="A341" s="3">
        <f t="shared" si="95"/>
        <v>329</v>
      </c>
      <c r="B341" s="7">
        <f t="shared" si="97"/>
        <v>51542</v>
      </c>
      <c r="C341" s="27">
        <v>10</v>
      </c>
      <c r="D341" s="9">
        <f t="shared" si="93"/>
        <v>0</v>
      </c>
      <c r="E341" s="9">
        <f t="shared" si="90"/>
        <v>0</v>
      </c>
      <c r="F341" s="9">
        <f t="shared" si="91"/>
        <v>0</v>
      </c>
      <c r="G341" s="9">
        <f t="shared" si="92"/>
        <v>0</v>
      </c>
      <c r="I341">
        <f t="shared" si="98"/>
        <v>10</v>
      </c>
      <c r="J341">
        <f t="shared" si="99"/>
        <v>2</v>
      </c>
      <c r="K341">
        <f t="shared" si="100"/>
        <v>2041</v>
      </c>
      <c r="L341">
        <f t="shared" ref="L341:L374" si="103">IF(OR(K341=2008,K341=2012,K341=2016,K341=2020,K341=2024,K341=2028),366,365)</f>
        <v>365</v>
      </c>
      <c r="M341">
        <f t="shared" si="96"/>
        <v>28</v>
      </c>
      <c r="N341">
        <f t="shared" si="101"/>
        <v>21</v>
      </c>
      <c r="O341">
        <f t="shared" si="102"/>
        <v>10</v>
      </c>
    </row>
    <row r="342" spans="1:15" ht="13.5" hidden="1" thickBot="1" x14ac:dyDescent="0.25">
      <c r="A342" s="3">
        <f t="shared" si="95"/>
        <v>330</v>
      </c>
      <c r="B342" s="7">
        <f t="shared" si="97"/>
        <v>51570</v>
      </c>
      <c r="C342" s="27">
        <v>10</v>
      </c>
      <c r="D342" s="9">
        <f t="shared" si="93"/>
        <v>0</v>
      </c>
      <c r="E342" s="9">
        <f t="shared" si="90"/>
        <v>0</v>
      </c>
      <c r="F342" s="9">
        <f t="shared" si="91"/>
        <v>0</v>
      </c>
      <c r="G342" s="9">
        <f t="shared" si="92"/>
        <v>0</v>
      </c>
      <c r="I342">
        <f t="shared" si="98"/>
        <v>10</v>
      </c>
      <c r="J342">
        <f t="shared" si="99"/>
        <v>3</v>
      </c>
      <c r="K342">
        <f t="shared" si="100"/>
        <v>2041</v>
      </c>
      <c r="L342">
        <f t="shared" si="103"/>
        <v>365</v>
      </c>
      <c r="M342">
        <f t="shared" si="96"/>
        <v>31</v>
      </c>
      <c r="N342">
        <f t="shared" si="101"/>
        <v>18</v>
      </c>
      <c r="O342">
        <f t="shared" si="102"/>
        <v>10</v>
      </c>
    </row>
    <row r="343" spans="1:15" ht="13.5" hidden="1" thickBot="1" x14ac:dyDescent="0.25">
      <c r="A343" s="3">
        <f t="shared" si="95"/>
        <v>331</v>
      </c>
      <c r="B343" s="7">
        <f t="shared" si="97"/>
        <v>51601</v>
      </c>
      <c r="C343" s="27">
        <v>10</v>
      </c>
      <c r="D343" s="9">
        <f t="shared" si="93"/>
        <v>0</v>
      </c>
      <c r="E343" s="9">
        <f t="shared" si="90"/>
        <v>0</v>
      </c>
      <c r="F343" s="9">
        <f t="shared" si="91"/>
        <v>0</v>
      </c>
      <c r="G343" s="9">
        <f t="shared" si="92"/>
        <v>0</v>
      </c>
      <c r="I343">
        <f t="shared" si="98"/>
        <v>10</v>
      </c>
      <c r="J343">
        <f t="shared" si="99"/>
        <v>4</v>
      </c>
      <c r="K343">
        <f t="shared" si="100"/>
        <v>2041</v>
      </c>
      <c r="L343">
        <f t="shared" si="103"/>
        <v>365</v>
      </c>
      <c r="M343">
        <f t="shared" si="96"/>
        <v>30</v>
      </c>
      <c r="N343">
        <f t="shared" si="101"/>
        <v>21</v>
      </c>
      <c r="O343">
        <f t="shared" si="102"/>
        <v>10</v>
      </c>
    </row>
    <row r="344" spans="1:15" ht="13.5" hidden="1" thickBot="1" x14ac:dyDescent="0.25">
      <c r="A344" s="3">
        <f t="shared" si="95"/>
        <v>332</v>
      </c>
      <c r="B344" s="7">
        <f t="shared" si="97"/>
        <v>51631</v>
      </c>
      <c r="C344" s="27">
        <v>10</v>
      </c>
      <c r="D344" s="9">
        <f t="shared" si="93"/>
        <v>0</v>
      </c>
      <c r="E344" s="9">
        <f t="shared" si="90"/>
        <v>0</v>
      </c>
      <c r="F344" s="9">
        <f t="shared" si="91"/>
        <v>0</v>
      </c>
      <c r="G344" s="9">
        <f t="shared" si="92"/>
        <v>0</v>
      </c>
      <c r="I344">
        <f t="shared" si="98"/>
        <v>10</v>
      </c>
      <c r="J344">
        <f t="shared" si="99"/>
        <v>5</v>
      </c>
      <c r="K344">
        <f t="shared" si="100"/>
        <v>2041</v>
      </c>
      <c r="L344">
        <f t="shared" si="103"/>
        <v>365</v>
      </c>
      <c r="M344">
        <f t="shared" si="96"/>
        <v>31</v>
      </c>
      <c r="N344">
        <f t="shared" si="101"/>
        <v>20</v>
      </c>
      <c r="O344">
        <f t="shared" si="102"/>
        <v>10</v>
      </c>
    </row>
    <row r="345" spans="1:15" ht="13.5" hidden="1" thickBot="1" x14ac:dyDescent="0.25">
      <c r="A345" s="3">
        <f t="shared" si="95"/>
        <v>333</v>
      </c>
      <c r="B345" s="7">
        <f t="shared" si="97"/>
        <v>51662</v>
      </c>
      <c r="C345" s="27">
        <v>10</v>
      </c>
      <c r="D345" s="9">
        <f t="shared" si="93"/>
        <v>0</v>
      </c>
      <c r="E345" s="9">
        <f t="shared" si="90"/>
        <v>0</v>
      </c>
      <c r="F345" s="9">
        <f t="shared" si="91"/>
        <v>0</v>
      </c>
      <c r="G345" s="9">
        <f t="shared" si="92"/>
        <v>0</v>
      </c>
      <c r="I345">
        <f t="shared" si="98"/>
        <v>10</v>
      </c>
      <c r="J345">
        <f t="shared" si="99"/>
        <v>6</v>
      </c>
      <c r="K345">
        <f t="shared" si="100"/>
        <v>2041</v>
      </c>
      <c r="L345">
        <f t="shared" si="103"/>
        <v>365</v>
      </c>
      <c r="M345">
        <f t="shared" si="96"/>
        <v>30</v>
      </c>
      <c r="N345">
        <f t="shared" si="101"/>
        <v>21</v>
      </c>
      <c r="O345">
        <f t="shared" si="102"/>
        <v>10</v>
      </c>
    </row>
    <row r="346" spans="1:15" ht="13.5" hidden="1" thickBot="1" x14ac:dyDescent="0.25">
      <c r="A346" s="3">
        <f t="shared" si="95"/>
        <v>334</v>
      </c>
      <c r="B346" s="7">
        <f t="shared" si="97"/>
        <v>51692</v>
      </c>
      <c r="C346" s="27">
        <v>10</v>
      </c>
      <c r="D346" s="9">
        <f t="shared" si="93"/>
        <v>0</v>
      </c>
      <c r="E346" s="9">
        <f t="shared" ref="E346:E374" si="104">IF(G345+D346&gt;$G$2,F346-D346,G345)</f>
        <v>0</v>
      </c>
      <c r="F346" s="9">
        <f t="shared" ref="F346:F374" si="105">IF(G345+D346&gt;$G$2,$G$2,D346+E346)</f>
        <v>0</v>
      </c>
      <c r="G346" s="9">
        <f t="shared" ref="G346:G374" si="106">IF(E346&lt;G345,G345-E346,0)</f>
        <v>0</v>
      </c>
      <c r="I346">
        <f t="shared" si="98"/>
        <v>10</v>
      </c>
      <c r="J346">
        <f t="shared" si="99"/>
        <v>7</v>
      </c>
      <c r="K346">
        <f t="shared" si="100"/>
        <v>2041</v>
      </c>
      <c r="L346">
        <f t="shared" si="103"/>
        <v>365</v>
      </c>
      <c r="M346">
        <f t="shared" si="96"/>
        <v>31</v>
      </c>
      <c r="N346">
        <f t="shared" si="101"/>
        <v>20</v>
      </c>
      <c r="O346">
        <f t="shared" si="102"/>
        <v>10</v>
      </c>
    </row>
    <row r="347" spans="1:15" ht="13.5" hidden="1" thickBot="1" x14ac:dyDescent="0.25">
      <c r="A347" s="3">
        <f t="shared" si="95"/>
        <v>335</v>
      </c>
      <c r="B347" s="7">
        <f t="shared" si="97"/>
        <v>51723</v>
      </c>
      <c r="C347" s="27">
        <v>10</v>
      </c>
      <c r="D347" s="9">
        <f t="shared" ref="D347:D374" si="107">ROUND(G346*($D$2/L346)*N347+G346*($D$2/L346)*O347,2)</f>
        <v>0</v>
      </c>
      <c r="E347" s="9">
        <f t="shared" si="104"/>
        <v>0</v>
      </c>
      <c r="F347" s="9">
        <f t="shared" si="105"/>
        <v>0</v>
      </c>
      <c r="G347" s="9">
        <f t="shared" si="106"/>
        <v>0</v>
      </c>
      <c r="I347">
        <f t="shared" si="98"/>
        <v>10</v>
      </c>
      <c r="J347">
        <f t="shared" si="99"/>
        <v>8</v>
      </c>
      <c r="K347">
        <f t="shared" si="100"/>
        <v>2041</v>
      </c>
      <c r="L347">
        <f t="shared" si="103"/>
        <v>365</v>
      </c>
      <c r="M347">
        <f t="shared" si="96"/>
        <v>31</v>
      </c>
      <c r="N347">
        <f t="shared" si="101"/>
        <v>21</v>
      </c>
      <c r="O347">
        <f t="shared" si="102"/>
        <v>10</v>
      </c>
    </row>
    <row r="348" spans="1:15" ht="13.5" hidden="1" thickBot="1" x14ac:dyDescent="0.25">
      <c r="A348" s="3">
        <f t="shared" si="95"/>
        <v>336</v>
      </c>
      <c r="B348" s="7">
        <f t="shared" si="97"/>
        <v>51754</v>
      </c>
      <c r="C348" s="27">
        <v>10</v>
      </c>
      <c r="D348" s="9">
        <f t="shared" si="107"/>
        <v>0</v>
      </c>
      <c r="E348" s="9">
        <f t="shared" si="104"/>
        <v>0</v>
      </c>
      <c r="F348" s="9">
        <f t="shared" si="105"/>
        <v>0</v>
      </c>
      <c r="G348" s="9">
        <f t="shared" si="106"/>
        <v>0</v>
      </c>
      <c r="I348">
        <f t="shared" si="98"/>
        <v>10</v>
      </c>
      <c r="J348">
        <f t="shared" si="99"/>
        <v>9</v>
      </c>
      <c r="K348">
        <f t="shared" si="100"/>
        <v>2041</v>
      </c>
      <c r="L348">
        <f t="shared" si="103"/>
        <v>365</v>
      </c>
      <c r="M348">
        <f t="shared" si="96"/>
        <v>30</v>
      </c>
      <c r="N348">
        <f t="shared" si="101"/>
        <v>21</v>
      </c>
      <c r="O348">
        <f t="shared" si="102"/>
        <v>10</v>
      </c>
    </row>
    <row r="349" spans="1:15" ht="13.5" hidden="1" thickBot="1" x14ac:dyDescent="0.25">
      <c r="A349" s="3">
        <f t="shared" si="95"/>
        <v>337</v>
      </c>
      <c r="B349" s="7">
        <f t="shared" si="97"/>
        <v>51784</v>
      </c>
      <c r="C349" s="27">
        <v>10</v>
      </c>
      <c r="D349" s="9">
        <f t="shared" si="107"/>
        <v>0</v>
      </c>
      <c r="E349" s="9">
        <f t="shared" si="104"/>
        <v>0</v>
      </c>
      <c r="F349" s="9">
        <f t="shared" si="105"/>
        <v>0</v>
      </c>
      <c r="G349" s="9">
        <f t="shared" si="106"/>
        <v>0</v>
      </c>
      <c r="I349">
        <f t="shared" si="98"/>
        <v>10</v>
      </c>
      <c r="J349">
        <f t="shared" si="99"/>
        <v>10</v>
      </c>
      <c r="K349">
        <f t="shared" si="100"/>
        <v>2041</v>
      </c>
      <c r="L349">
        <f t="shared" si="103"/>
        <v>365</v>
      </c>
      <c r="M349">
        <f t="shared" si="96"/>
        <v>31</v>
      </c>
      <c r="N349">
        <f t="shared" si="101"/>
        <v>20</v>
      </c>
      <c r="O349">
        <f t="shared" si="102"/>
        <v>10</v>
      </c>
    </row>
    <row r="350" spans="1:15" ht="13.5" hidden="1" thickBot="1" x14ac:dyDescent="0.25">
      <c r="A350" s="3">
        <f t="shared" si="95"/>
        <v>338</v>
      </c>
      <c r="B350" s="7">
        <f t="shared" si="97"/>
        <v>51815</v>
      </c>
      <c r="C350" s="27">
        <v>10</v>
      </c>
      <c r="D350" s="9">
        <f t="shared" si="107"/>
        <v>0</v>
      </c>
      <c r="E350" s="9">
        <f t="shared" si="104"/>
        <v>0</v>
      </c>
      <c r="F350" s="9">
        <f t="shared" si="105"/>
        <v>0</v>
      </c>
      <c r="G350" s="9">
        <f t="shared" si="106"/>
        <v>0</v>
      </c>
      <c r="I350">
        <f t="shared" si="98"/>
        <v>10</v>
      </c>
      <c r="J350">
        <f t="shared" si="99"/>
        <v>11</v>
      </c>
      <c r="K350">
        <f t="shared" si="100"/>
        <v>2041</v>
      </c>
      <c r="L350">
        <f t="shared" si="103"/>
        <v>365</v>
      </c>
      <c r="M350">
        <f t="shared" si="96"/>
        <v>30</v>
      </c>
      <c r="N350">
        <f t="shared" si="101"/>
        <v>21</v>
      </c>
      <c r="O350">
        <f t="shared" si="102"/>
        <v>10</v>
      </c>
    </row>
    <row r="351" spans="1:15" ht="13.5" hidden="1" thickBot="1" x14ac:dyDescent="0.25">
      <c r="A351" s="3">
        <f t="shared" si="95"/>
        <v>339</v>
      </c>
      <c r="B351" s="7">
        <f t="shared" si="97"/>
        <v>51845</v>
      </c>
      <c r="C351" s="27">
        <v>10</v>
      </c>
      <c r="D351" s="9">
        <f t="shared" si="107"/>
        <v>0</v>
      </c>
      <c r="E351" s="9">
        <f t="shared" si="104"/>
        <v>0</v>
      </c>
      <c r="F351" s="9">
        <f t="shared" si="105"/>
        <v>0</v>
      </c>
      <c r="G351" s="9">
        <f t="shared" si="106"/>
        <v>0</v>
      </c>
      <c r="I351">
        <f t="shared" si="98"/>
        <v>10</v>
      </c>
      <c r="J351">
        <f t="shared" si="99"/>
        <v>12</v>
      </c>
      <c r="K351">
        <f t="shared" si="100"/>
        <v>2041</v>
      </c>
      <c r="L351">
        <f t="shared" si="103"/>
        <v>365</v>
      </c>
      <c r="M351">
        <f t="shared" si="96"/>
        <v>31</v>
      </c>
      <c r="N351">
        <f t="shared" si="101"/>
        <v>20</v>
      </c>
      <c r="O351">
        <f t="shared" si="102"/>
        <v>10</v>
      </c>
    </row>
    <row r="352" spans="1:15" ht="13.5" hidden="1" thickBot="1" x14ac:dyDescent="0.25">
      <c r="A352" s="3">
        <f t="shared" si="95"/>
        <v>340</v>
      </c>
      <c r="B352" s="7">
        <f t="shared" si="97"/>
        <v>51876</v>
      </c>
      <c r="C352" s="27">
        <v>10</v>
      </c>
      <c r="D352" s="9">
        <f t="shared" si="107"/>
        <v>0</v>
      </c>
      <c r="E352" s="9">
        <f t="shared" si="104"/>
        <v>0</v>
      </c>
      <c r="F352" s="9">
        <f t="shared" si="105"/>
        <v>0</v>
      </c>
      <c r="G352" s="9">
        <f t="shared" si="106"/>
        <v>0</v>
      </c>
      <c r="I352">
        <f t="shared" si="98"/>
        <v>10</v>
      </c>
      <c r="J352">
        <f t="shared" si="99"/>
        <v>1</v>
      </c>
      <c r="K352">
        <f t="shared" si="100"/>
        <v>2042</v>
      </c>
      <c r="L352">
        <f t="shared" si="103"/>
        <v>365</v>
      </c>
      <c r="M352">
        <f t="shared" si="96"/>
        <v>31</v>
      </c>
      <c r="N352">
        <f t="shared" si="101"/>
        <v>21</v>
      </c>
      <c r="O352">
        <f t="shared" si="102"/>
        <v>10</v>
      </c>
    </row>
    <row r="353" spans="1:15" ht="13.5" hidden="1" thickBot="1" x14ac:dyDescent="0.25">
      <c r="A353" s="3">
        <f t="shared" si="95"/>
        <v>341</v>
      </c>
      <c r="B353" s="7">
        <f t="shared" si="97"/>
        <v>51907</v>
      </c>
      <c r="C353" s="27">
        <v>10</v>
      </c>
      <c r="D353" s="9">
        <f t="shared" si="107"/>
        <v>0</v>
      </c>
      <c r="E353" s="9">
        <f t="shared" si="104"/>
        <v>0</v>
      </c>
      <c r="F353" s="9">
        <f t="shared" si="105"/>
        <v>0</v>
      </c>
      <c r="G353" s="9">
        <f t="shared" si="106"/>
        <v>0</v>
      </c>
      <c r="I353">
        <f t="shared" si="98"/>
        <v>10</v>
      </c>
      <c r="J353">
        <f t="shared" si="99"/>
        <v>2</v>
      </c>
      <c r="K353">
        <f t="shared" si="100"/>
        <v>2042</v>
      </c>
      <c r="L353">
        <f t="shared" si="103"/>
        <v>365</v>
      </c>
      <c r="M353">
        <f t="shared" si="96"/>
        <v>28</v>
      </c>
      <c r="N353">
        <f t="shared" si="101"/>
        <v>21</v>
      </c>
      <c r="O353">
        <f t="shared" si="102"/>
        <v>10</v>
      </c>
    </row>
    <row r="354" spans="1:15" ht="13.5" hidden="1" thickBot="1" x14ac:dyDescent="0.25">
      <c r="A354" s="3">
        <f t="shared" si="95"/>
        <v>342</v>
      </c>
      <c r="B354" s="7">
        <f t="shared" si="97"/>
        <v>51935</v>
      </c>
      <c r="C354" s="27">
        <v>10</v>
      </c>
      <c r="D354" s="9">
        <f t="shared" si="107"/>
        <v>0</v>
      </c>
      <c r="E354" s="9">
        <f t="shared" si="104"/>
        <v>0</v>
      </c>
      <c r="F354" s="9">
        <f t="shared" si="105"/>
        <v>0</v>
      </c>
      <c r="G354" s="9">
        <f t="shared" si="106"/>
        <v>0</v>
      </c>
      <c r="I354">
        <f t="shared" si="98"/>
        <v>10</v>
      </c>
      <c r="J354">
        <f t="shared" si="99"/>
        <v>3</v>
      </c>
      <c r="K354">
        <f t="shared" si="100"/>
        <v>2042</v>
      </c>
      <c r="L354">
        <f t="shared" si="103"/>
        <v>365</v>
      </c>
      <c r="M354">
        <f t="shared" si="96"/>
        <v>31</v>
      </c>
      <c r="N354">
        <f t="shared" si="101"/>
        <v>18</v>
      </c>
      <c r="O354">
        <f t="shared" si="102"/>
        <v>10</v>
      </c>
    </row>
    <row r="355" spans="1:15" ht="13.5" hidden="1" thickBot="1" x14ac:dyDescent="0.25">
      <c r="A355" s="3">
        <f t="shared" si="95"/>
        <v>343</v>
      </c>
      <c r="B355" s="7">
        <f t="shared" si="97"/>
        <v>51966</v>
      </c>
      <c r="C355" s="27">
        <v>10</v>
      </c>
      <c r="D355" s="9">
        <f t="shared" si="107"/>
        <v>0</v>
      </c>
      <c r="E355" s="9">
        <f t="shared" si="104"/>
        <v>0</v>
      </c>
      <c r="F355" s="9">
        <f t="shared" si="105"/>
        <v>0</v>
      </c>
      <c r="G355" s="9">
        <f t="shared" si="106"/>
        <v>0</v>
      </c>
      <c r="I355">
        <f t="shared" si="98"/>
        <v>10</v>
      </c>
      <c r="J355">
        <f t="shared" si="99"/>
        <v>4</v>
      </c>
      <c r="K355">
        <f t="shared" si="100"/>
        <v>2042</v>
      </c>
      <c r="L355">
        <f t="shared" si="103"/>
        <v>365</v>
      </c>
      <c r="M355">
        <f t="shared" si="96"/>
        <v>30</v>
      </c>
      <c r="N355">
        <f t="shared" si="101"/>
        <v>21</v>
      </c>
      <c r="O355">
        <f t="shared" si="102"/>
        <v>10</v>
      </c>
    </row>
    <row r="356" spans="1:15" ht="13.5" hidden="1" thickBot="1" x14ac:dyDescent="0.25">
      <c r="A356" s="3">
        <f t="shared" si="95"/>
        <v>344</v>
      </c>
      <c r="B356" s="7">
        <f t="shared" si="97"/>
        <v>51996</v>
      </c>
      <c r="C356" s="27">
        <v>10</v>
      </c>
      <c r="D356" s="9">
        <f t="shared" si="107"/>
        <v>0</v>
      </c>
      <c r="E356" s="9">
        <f t="shared" si="104"/>
        <v>0</v>
      </c>
      <c r="F356" s="9">
        <f t="shared" si="105"/>
        <v>0</v>
      </c>
      <c r="G356" s="9">
        <f t="shared" si="106"/>
        <v>0</v>
      </c>
      <c r="I356">
        <f t="shared" si="98"/>
        <v>10</v>
      </c>
      <c r="J356">
        <f t="shared" si="99"/>
        <v>5</v>
      </c>
      <c r="K356">
        <f t="shared" si="100"/>
        <v>2042</v>
      </c>
      <c r="L356">
        <f t="shared" si="103"/>
        <v>365</v>
      </c>
      <c r="M356">
        <f t="shared" si="96"/>
        <v>31</v>
      </c>
      <c r="N356">
        <f t="shared" si="101"/>
        <v>20</v>
      </c>
      <c r="O356">
        <f t="shared" si="102"/>
        <v>10</v>
      </c>
    </row>
    <row r="357" spans="1:15" ht="13.5" hidden="1" thickBot="1" x14ac:dyDescent="0.25">
      <c r="A357" s="3">
        <f t="shared" si="95"/>
        <v>345</v>
      </c>
      <c r="B357" s="7">
        <f t="shared" si="97"/>
        <v>52027</v>
      </c>
      <c r="C357" s="27">
        <v>10</v>
      </c>
      <c r="D357" s="9">
        <f t="shared" si="107"/>
        <v>0</v>
      </c>
      <c r="E357" s="9">
        <f t="shared" si="104"/>
        <v>0</v>
      </c>
      <c r="F357" s="9">
        <f t="shared" si="105"/>
        <v>0</v>
      </c>
      <c r="G357" s="9">
        <f t="shared" si="106"/>
        <v>0</v>
      </c>
      <c r="I357">
        <f t="shared" si="98"/>
        <v>10</v>
      </c>
      <c r="J357">
        <f t="shared" si="99"/>
        <v>6</v>
      </c>
      <c r="K357">
        <f t="shared" si="100"/>
        <v>2042</v>
      </c>
      <c r="L357">
        <f t="shared" si="103"/>
        <v>365</v>
      </c>
      <c r="M357">
        <f t="shared" si="96"/>
        <v>30</v>
      </c>
      <c r="N357">
        <f t="shared" si="101"/>
        <v>21</v>
      </c>
      <c r="O357">
        <f t="shared" si="102"/>
        <v>10</v>
      </c>
    </row>
    <row r="358" spans="1:15" ht="13.5" hidden="1" thickBot="1" x14ac:dyDescent="0.25">
      <c r="A358" s="3">
        <f t="shared" si="95"/>
        <v>346</v>
      </c>
      <c r="B358" s="7">
        <f t="shared" si="97"/>
        <v>52057</v>
      </c>
      <c r="C358" s="27">
        <v>10</v>
      </c>
      <c r="D358" s="9">
        <f t="shared" si="107"/>
        <v>0</v>
      </c>
      <c r="E358" s="9">
        <f t="shared" si="104"/>
        <v>0</v>
      </c>
      <c r="F358" s="9">
        <f t="shared" si="105"/>
        <v>0</v>
      </c>
      <c r="G358" s="9">
        <f t="shared" si="106"/>
        <v>0</v>
      </c>
      <c r="I358">
        <f t="shared" si="98"/>
        <v>10</v>
      </c>
      <c r="J358">
        <f t="shared" si="99"/>
        <v>7</v>
      </c>
      <c r="K358">
        <f t="shared" si="100"/>
        <v>2042</v>
      </c>
      <c r="L358">
        <f t="shared" si="103"/>
        <v>365</v>
      </c>
      <c r="M358">
        <f t="shared" si="96"/>
        <v>31</v>
      </c>
      <c r="N358">
        <f t="shared" si="101"/>
        <v>20</v>
      </c>
      <c r="O358">
        <f t="shared" si="102"/>
        <v>10</v>
      </c>
    </row>
    <row r="359" spans="1:15" ht="13.5" hidden="1" thickBot="1" x14ac:dyDescent="0.25">
      <c r="A359" s="3">
        <f t="shared" si="95"/>
        <v>347</v>
      </c>
      <c r="B359" s="7">
        <f t="shared" si="97"/>
        <v>52088</v>
      </c>
      <c r="C359" s="27">
        <v>10</v>
      </c>
      <c r="D359" s="9">
        <f t="shared" si="107"/>
        <v>0</v>
      </c>
      <c r="E359" s="9">
        <f t="shared" si="104"/>
        <v>0</v>
      </c>
      <c r="F359" s="9">
        <f t="shared" si="105"/>
        <v>0</v>
      </c>
      <c r="G359" s="9">
        <f t="shared" si="106"/>
        <v>0</v>
      </c>
      <c r="I359">
        <f t="shared" si="98"/>
        <v>10</v>
      </c>
      <c r="J359">
        <f t="shared" si="99"/>
        <v>8</v>
      </c>
      <c r="K359">
        <f t="shared" si="100"/>
        <v>2042</v>
      </c>
      <c r="L359">
        <f t="shared" si="103"/>
        <v>365</v>
      </c>
      <c r="M359">
        <f t="shared" si="96"/>
        <v>31</v>
      </c>
      <c r="N359">
        <f t="shared" si="101"/>
        <v>21</v>
      </c>
      <c r="O359">
        <f t="shared" si="102"/>
        <v>10</v>
      </c>
    </row>
    <row r="360" spans="1:15" ht="13.5" hidden="1" thickBot="1" x14ac:dyDescent="0.25">
      <c r="A360" s="3">
        <f t="shared" si="95"/>
        <v>348</v>
      </c>
      <c r="B360" s="7">
        <f t="shared" si="97"/>
        <v>52119</v>
      </c>
      <c r="C360" s="27">
        <v>10</v>
      </c>
      <c r="D360" s="9">
        <f t="shared" si="107"/>
        <v>0</v>
      </c>
      <c r="E360" s="9">
        <f t="shared" si="104"/>
        <v>0</v>
      </c>
      <c r="F360" s="9">
        <f t="shared" si="105"/>
        <v>0</v>
      </c>
      <c r="G360" s="9">
        <f t="shared" si="106"/>
        <v>0</v>
      </c>
      <c r="I360">
        <f t="shared" si="98"/>
        <v>10</v>
      </c>
      <c r="J360">
        <f t="shared" si="99"/>
        <v>9</v>
      </c>
      <c r="K360">
        <f t="shared" si="100"/>
        <v>2042</v>
      </c>
      <c r="L360">
        <f t="shared" si="103"/>
        <v>365</v>
      </c>
      <c r="M360">
        <f t="shared" si="96"/>
        <v>30</v>
      </c>
      <c r="N360">
        <f t="shared" si="101"/>
        <v>21</v>
      </c>
      <c r="O360">
        <f t="shared" si="102"/>
        <v>10</v>
      </c>
    </row>
    <row r="361" spans="1:15" ht="13.5" hidden="1" thickBot="1" x14ac:dyDescent="0.25">
      <c r="A361" s="3">
        <f t="shared" si="95"/>
        <v>349</v>
      </c>
      <c r="B361" s="7">
        <f t="shared" si="97"/>
        <v>52149</v>
      </c>
      <c r="C361" s="27">
        <v>10</v>
      </c>
      <c r="D361" s="9">
        <f t="shared" si="107"/>
        <v>0</v>
      </c>
      <c r="E361" s="9">
        <f t="shared" si="104"/>
        <v>0</v>
      </c>
      <c r="F361" s="9">
        <f t="shared" si="105"/>
        <v>0</v>
      </c>
      <c r="G361" s="9">
        <f t="shared" si="106"/>
        <v>0</v>
      </c>
      <c r="I361">
        <f t="shared" si="98"/>
        <v>10</v>
      </c>
      <c r="J361">
        <f t="shared" si="99"/>
        <v>10</v>
      </c>
      <c r="K361">
        <f t="shared" si="100"/>
        <v>2042</v>
      </c>
      <c r="L361">
        <f t="shared" si="103"/>
        <v>365</v>
      </c>
      <c r="M361">
        <f t="shared" si="96"/>
        <v>31</v>
      </c>
      <c r="N361">
        <f t="shared" si="101"/>
        <v>20</v>
      </c>
      <c r="O361">
        <f t="shared" si="102"/>
        <v>10</v>
      </c>
    </row>
    <row r="362" spans="1:15" ht="13.5" hidden="1" thickBot="1" x14ac:dyDescent="0.25">
      <c r="A362" s="3">
        <f t="shared" si="95"/>
        <v>350</v>
      </c>
      <c r="B362" s="7">
        <f t="shared" si="97"/>
        <v>52180</v>
      </c>
      <c r="C362" s="27">
        <v>10</v>
      </c>
      <c r="D362" s="9">
        <f t="shared" si="107"/>
        <v>0</v>
      </c>
      <c r="E362" s="9">
        <f t="shared" si="104"/>
        <v>0</v>
      </c>
      <c r="F362" s="9">
        <f t="shared" si="105"/>
        <v>0</v>
      </c>
      <c r="G362" s="9">
        <f t="shared" si="106"/>
        <v>0</v>
      </c>
      <c r="I362">
        <f t="shared" si="98"/>
        <v>10</v>
      </c>
      <c r="J362">
        <f t="shared" si="99"/>
        <v>11</v>
      </c>
      <c r="K362">
        <f t="shared" si="100"/>
        <v>2042</v>
      </c>
      <c r="L362">
        <f t="shared" si="103"/>
        <v>365</v>
      </c>
      <c r="M362">
        <f t="shared" si="96"/>
        <v>30</v>
      </c>
      <c r="N362">
        <f t="shared" si="101"/>
        <v>21</v>
      </c>
      <c r="O362">
        <f t="shared" si="102"/>
        <v>10</v>
      </c>
    </row>
    <row r="363" spans="1:15" ht="13.5" hidden="1" thickBot="1" x14ac:dyDescent="0.25">
      <c r="A363" s="3">
        <f t="shared" si="95"/>
        <v>351</v>
      </c>
      <c r="B363" s="7">
        <f t="shared" si="97"/>
        <v>52210</v>
      </c>
      <c r="C363" s="27">
        <v>10</v>
      </c>
      <c r="D363" s="9">
        <f t="shared" si="107"/>
        <v>0</v>
      </c>
      <c r="E363" s="9">
        <f t="shared" si="104"/>
        <v>0</v>
      </c>
      <c r="F363" s="9">
        <f t="shared" si="105"/>
        <v>0</v>
      </c>
      <c r="G363" s="9">
        <f t="shared" si="106"/>
        <v>0</v>
      </c>
      <c r="I363">
        <f t="shared" si="98"/>
        <v>10</v>
      </c>
      <c r="J363">
        <f t="shared" si="99"/>
        <v>12</v>
      </c>
      <c r="K363">
        <f t="shared" si="100"/>
        <v>2042</v>
      </c>
      <c r="L363">
        <f t="shared" si="103"/>
        <v>365</v>
      </c>
      <c r="M363">
        <f t="shared" si="96"/>
        <v>31</v>
      </c>
      <c r="N363">
        <f t="shared" si="101"/>
        <v>20</v>
      </c>
      <c r="O363">
        <f t="shared" si="102"/>
        <v>10</v>
      </c>
    </row>
    <row r="364" spans="1:15" ht="13.5" hidden="1" thickBot="1" x14ac:dyDescent="0.25">
      <c r="A364" s="3">
        <f t="shared" si="95"/>
        <v>352</v>
      </c>
      <c r="B364" s="7">
        <f t="shared" si="97"/>
        <v>52241</v>
      </c>
      <c r="C364" s="27">
        <v>10</v>
      </c>
      <c r="D364" s="9">
        <f t="shared" si="107"/>
        <v>0</v>
      </c>
      <c r="E364" s="9">
        <f t="shared" si="104"/>
        <v>0</v>
      </c>
      <c r="F364" s="9">
        <f t="shared" si="105"/>
        <v>0</v>
      </c>
      <c r="G364" s="9">
        <f t="shared" si="106"/>
        <v>0</v>
      </c>
      <c r="I364">
        <f t="shared" si="98"/>
        <v>10</v>
      </c>
      <c r="J364">
        <f t="shared" si="99"/>
        <v>1</v>
      </c>
      <c r="K364">
        <f t="shared" si="100"/>
        <v>2043</v>
      </c>
      <c r="L364">
        <f t="shared" si="103"/>
        <v>365</v>
      </c>
      <c r="M364">
        <f t="shared" si="96"/>
        <v>31</v>
      </c>
      <c r="N364">
        <f t="shared" si="101"/>
        <v>21</v>
      </c>
      <c r="O364">
        <f t="shared" si="102"/>
        <v>10</v>
      </c>
    </row>
    <row r="365" spans="1:15" ht="13.5" hidden="1" thickBot="1" x14ac:dyDescent="0.25">
      <c r="A365" s="3">
        <f t="shared" si="95"/>
        <v>353</v>
      </c>
      <c r="B365" s="7">
        <f t="shared" si="97"/>
        <v>52272</v>
      </c>
      <c r="C365" s="27">
        <v>10</v>
      </c>
      <c r="D365" s="9">
        <f t="shared" si="107"/>
        <v>0</v>
      </c>
      <c r="E365" s="9">
        <f t="shared" si="104"/>
        <v>0</v>
      </c>
      <c r="F365" s="9">
        <f t="shared" si="105"/>
        <v>0</v>
      </c>
      <c r="G365" s="9">
        <f t="shared" si="106"/>
        <v>0</v>
      </c>
      <c r="I365">
        <f t="shared" si="98"/>
        <v>10</v>
      </c>
      <c r="J365">
        <f t="shared" si="99"/>
        <v>2</v>
      </c>
      <c r="K365">
        <f t="shared" si="100"/>
        <v>2043</v>
      </c>
      <c r="L365">
        <f t="shared" si="103"/>
        <v>365</v>
      </c>
      <c r="M365">
        <f t="shared" si="96"/>
        <v>28</v>
      </c>
      <c r="N365">
        <f t="shared" si="101"/>
        <v>21</v>
      </c>
      <c r="O365">
        <f t="shared" si="102"/>
        <v>10</v>
      </c>
    </row>
    <row r="366" spans="1:15" ht="13.5" hidden="1" thickBot="1" x14ac:dyDescent="0.25">
      <c r="A366" s="3">
        <f t="shared" si="95"/>
        <v>354</v>
      </c>
      <c r="B366" s="7">
        <f t="shared" si="97"/>
        <v>52300</v>
      </c>
      <c r="C366" s="27">
        <v>10</v>
      </c>
      <c r="D366" s="9">
        <f t="shared" si="107"/>
        <v>0</v>
      </c>
      <c r="E366" s="9">
        <f t="shared" si="104"/>
        <v>0</v>
      </c>
      <c r="F366" s="9">
        <f t="shared" si="105"/>
        <v>0</v>
      </c>
      <c r="G366" s="9">
        <f t="shared" si="106"/>
        <v>0</v>
      </c>
      <c r="I366">
        <f t="shared" si="98"/>
        <v>10</v>
      </c>
      <c r="J366">
        <f t="shared" si="99"/>
        <v>3</v>
      </c>
      <c r="K366">
        <f t="shared" si="100"/>
        <v>2043</v>
      </c>
      <c r="L366">
        <f t="shared" si="103"/>
        <v>365</v>
      </c>
      <c r="M366">
        <f t="shared" si="96"/>
        <v>31</v>
      </c>
      <c r="N366">
        <f t="shared" si="101"/>
        <v>18</v>
      </c>
      <c r="O366">
        <f t="shared" si="102"/>
        <v>10</v>
      </c>
    </row>
    <row r="367" spans="1:15" ht="13.5" hidden="1" thickBot="1" x14ac:dyDescent="0.25">
      <c r="A367" s="3">
        <f t="shared" si="95"/>
        <v>355</v>
      </c>
      <c r="B367" s="7">
        <f t="shared" si="97"/>
        <v>52331</v>
      </c>
      <c r="C367" s="27">
        <v>10</v>
      </c>
      <c r="D367" s="9">
        <f t="shared" si="107"/>
        <v>0</v>
      </c>
      <c r="E367" s="9">
        <f t="shared" si="104"/>
        <v>0</v>
      </c>
      <c r="F367" s="9">
        <f t="shared" si="105"/>
        <v>0</v>
      </c>
      <c r="G367" s="9">
        <f t="shared" si="106"/>
        <v>0</v>
      </c>
      <c r="I367">
        <f t="shared" si="98"/>
        <v>10</v>
      </c>
      <c r="J367">
        <f t="shared" si="99"/>
        <v>4</v>
      </c>
      <c r="K367">
        <f t="shared" si="100"/>
        <v>2043</v>
      </c>
      <c r="L367">
        <f t="shared" si="103"/>
        <v>365</v>
      </c>
      <c r="M367">
        <f t="shared" si="96"/>
        <v>30</v>
      </c>
      <c r="N367">
        <f t="shared" si="101"/>
        <v>21</v>
      </c>
      <c r="O367">
        <f t="shared" si="102"/>
        <v>10</v>
      </c>
    </row>
    <row r="368" spans="1:15" ht="13.5" hidden="1" thickBot="1" x14ac:dyDescent="0.25">
      <c r="A368" s="3">
        <f t="shared" si="95"/>
        <v>356</v>
      </c>
      <c r="B368" s="7">
        <f t="shared" si="97"/>
        <v>52361</v>
      </c>
      <c r="C368" s="27">
        <v>10</v>
      </c>
      <c r="D368" s="9">
        <f t="shared" si="107"/>
        <v>0</v>
      </c>
      <c r="E368" s="9">
        <f t="shared" si="104"/>
        <v>0</v>
      </c>
      <c r="F368" s="9">
        <f t="shared" si="105"/>
        <v>0</v>
      </c>
      <c r="G368" s="9">
        <f t="shared" si="106"/>
        <v>0</v>
      </c>
      <c r="I368">
        <f t="shared" si="98"/>
        <v>10</v>
      </c>
      <c r="J368">
        <f t="shared" si="99"/>
        <v>5</v>
      </c>
      <c r="K368">
        <f t="shared" si="100"/>
        <v>2043</v>
      </c>
      <c r="L368">
        <f t="shared" si="103"/>
        <v>365</v>
      </c>
      <c r="M368">
        <f t="shared" si="96"/>
        <v>31</v>
      </c>
      <c r="N368">
        <f t="shared" si="101"/>
        <v>20</v>
      </c>
      <c r="O368">
        <f t="shared" si="102"/>
        <v>10</v>
      </c>
    </row>
    <row r="369" spans="1:15" ht="13.5" hidden="1" thickBot="1" x14ac:dyDescent="0.25">
      <c r="A369" s="3">
        <f t="shared" si="95"/>
        <v>357</v>
      </c>
      <c r="B369" s="7">
        <f t="shared" si="97"/>
        <v>52392</v>
      </c>
      <c r="C369" s="27">
        <v>10</v>
      </c>
      <c r="D369" s="9">
        <f t="shared" si="107"/>
        <v>0</v>
      </c>
      <c r="E369" s="9">
        <f t="shared" si="104"/>
        <v>0</v>
      </c>
      <c r="F369" s="9">
        <f t="shared" si="105"/>
        <v>0</v>
      </c>
      <c r="G369" s="9">
        <f t="shared" si="106"/>
        <v>0</v>
      </c>
      <c r="I369">
        <f t="shared" si="98"/>
        <v>10</v>
      </c>
      <c r="J369">
        <f t="shared" si="99"/>
        <v>6</v>
      </c>
      <c r="K369">
        <f t="shared" si="100"/>
        <v>2043</v>
      </c>
      <c r="L369">
        <f t="shared" si="103"/>
        <v>365</v>
      </c>
      <c r="M369">
        <f t="shared" si="96"/>
        <v>30</v>
      </c>
      <c r="N369">
        <f t="shared" si="101"/>
        <v>21</v>
      </c>
      <c r="O369">
        <f t="shared" si="102"/>
        <v>10</v>
      </c>
    </row>
    <row r="370" spans="1:15" ht="13.5" hidden="1" thickBot="1" x14ac:dyDescent="0.25">
      <c r="A370" s="3">
        <f t="shared" si="95"/>
        <v>358</v>
      </c>
      <c r="B370" s="7">
        <f t="shared" si="97"/>
        <v>52422</v>
      </c>
      <c r="C370" s="27">
        <v>10</v>
      </c>
      <c r="D370" s="9">
        <f t="shared" si="107"/>
        <v>0</v>
      </c>
      <c r="E370" s="9">
        <f t="shared" si="104"/>
        <v>0</v>
      </c>
      <c r="F370" s="9">
        <f t="shared" si="105"/>
        <v>0</v>
      </c>
      <c r="G370" s="9">
        <f t="shared" si="106"/>
        <v>0</v>
      </c>
      <c r="I370">
        <f t="shared" si="98"/>
        <v>10</v>
      </c>
      <c r="J370">
        <f t="shared" si="99"/>
        <v>7</v>
      </c>
      <c r="K370">
        <f t="shared" si="100"/>
        <v>2043</v>
      </c>
      <c r="L370">
        <f t="shared" si="103"/>
        <v>365</v>
      </c>
      <c r="M370">
        <f t="shared" si="96"/>
        <v>31</v>
      </c>
      <c r="N370">
        <f t="shared" si="101"/>
        <v>20</v>
      </c>
      <c r="O370">
        <f t="shared" si="102"/>
        <v>10</v>
      </c>
    </row>
    <row r="371" spans="1:15" ht="13.5" hidden="1" thickBot="1" x14ac:dyDescent="0.25">
      <c r="A371" s="3">
        <f t="shared" si="95"/>
        <v>359</v>
      </c>
      <c r="B371" s="7">
        <f t="shared" si="97"/>
        <v>52453</v>
      </c>
      <c r="C371" s="27">
        <v>10</v>
      </c>
      <c r="D371" s="9">
        <f t="shared" si="107"/>
        <v>0</v>
      </c>
      <c r="E371" s="9">
        <f t="shared" si="104"/>
        <v>0</v>
      </c>
      <c r="F371" s="9">
        <f t="shared" si="105"/>
        <v>0</v>
      </c>
      <c r="G371" s="9">
        <f t="shared" si="106"/>
        <v>0</v>
      </c>
      <c r="I371">
        <f t="shared" si="98"/>
        <v>10</v>
      </c>
      <c r="J371">
        <f t="shared" si="99"/>
        <v>8</v>
      </c>
      <c r="K371">
        <f t="shared" si="100"/>
        <v>2043</v>
      </c>
      <c r="L371">
        <f t="shared" si="103"/>
        <v>365</v>
      </c>
      <c r="M371">
        <f t="shared" si="96"/>
        <v>31</v>
      </c>
      <c r="N371">
        <f t="shared" si="101"/>
        <v>21</v>
      </c>
      <c r="O371">
        <f t="shared" si="102"/>
        <v>10</v>
      </c>
    </row>
    <row r="372" spans="1:15" ht="13.5" hidden="1" thickBot="1" x14ac:dyDescent="0.25">
      <c r="A372" s="3">
        <f t="shared" si="95"/>
        <v>360</v>
      </c>
      <c r="B372" s="7">
        <f t="shared" si="97"/>
        <v>52484</v>
      </c>
      <c r="C372" s="27">
        <v>10</v>
      </c>
      <c r="D372" s="9">
        <f t="shared" si="107"/>
        <v>0</v>
      </c>
      <c r="E372" s="9">
        <f t="shared" si="104"/>
        <v>0</v>
      </c>
      <c r="F372" s="9">
        <f t="shared" si="105"/>
        <v>0</v>
      </c>
      <c r="G372" s="9">
        <f t="shared" si="106"/>
        <v>0</v>
      </c>
      <c r="I372">
        <f t="shared" si="98"/>
        <v>10</v>
      </c>
      <c r="J372">
        <f t="shared" si="99"/>
        <v>9</v>
      </c>
      <c r="K372">
        <f t="shared" si="100"/>
        <v>2043</v>
      </c>
      <c r="L372">
        <f t="shared" si="103"/>
        <v>365</v>
      </c>
      <c r="M372">
        <f t="shared" si="96"/>
        <v>30</v>
      </c>
      <c r="N372">
        <f t="shared" si="101"/>
        <v>21</v>
      </c>
      <c r="O372">
        <f t="shared" si="102"/>
        <v>10</v>
      </c>
    </row>
    <row r="373" spans="1:15" ht="13.5" hidden="1" thickBot="1" x14ac:dyDescent="0.25">
      <c r="A373" s="3">
        <f t="shared" si="95"/>
        <v>361</v>
      </c>
      <c r="B373" s="7">
        <f t="shared" si="97"/>
        <v>52514</v>
      </c>
      <c r="C373" s="27">
        <v>10</v>
      </c>
      <c r="D373" s="9">
        <f t="shared" si="107"/>
        <v>0</v>
      </c>
      <c r="E373" s="9">
        <f t="shared" si="104"/>
        <v>0</v>
      </c>
      <c r="F373" s="9">
        <f t="shared" si="105"/>
        <v>0</v>
      </c>
      <c r="G373" s="9">
        <f t="shared" si="106"/>
        <v>0</v>
      </c>
      <c r="I373">
        <f t="shared" si="98"/>
        <v>10</v>
      </c>
      <c r="J373">
        <f t="shared" si="99"/>
        <v>10</v>
      </c>
      <c r="K373">
        <f t="shared" si="100"/>
        <v>2043</v>
      </c>
      <c r="L373">
        <f t="shared" si="103"/>
        <v>365</v>
      </c>
      <c r="M373">
        <f t="shared" si="96"/>
        <v>31</v>
      </c>
      <c r="N373">
        <f t="shared" si="101"/>
        <v>20</v>
      </c>
      <c r="O373">
        <f t="shared" si="102"/>
        <v>10</v>
      </c>
    </row>
    <row r="374" spans="1:15" ht="13.5" hidden="1" thickBot="1" x14ac:dyDescent="0.25">
      <c r="A374" s="3">
        <f t="shared" si="95"/>
        <v>362</v>
      </c>
      <c r="B374" s="7">
        <f t="shared" si="97"/>
        <v>52545</v>
      </c>
      <c r="C374" s="27">
        <v>10</v>
      </c>
      <c r="D374" s="9">
        <f t="shared" si="107"/>
        <v>0</v>
      </c>
      <c r="E374" s="9">
        <f t="shared" si="104"/>
        <v>0</v>
      </c>
      <c r="F374" s="9">
        <f t="shared" si="105"/>
        <v>0</v>
      </c>
      <c r="G374" s="9">
        <f t="shared" si="106"/>
        <v>0</v>
      </c>
      <c r="I374">
        <f t="shared" si="98"/>
        <v>10</v>
      </c>
      <c r="J374">
        <f t="shared" si="99"/>
        <v>11</v>
      </c>
      <c r="K374">
        <f t="shared" si="100"/>
        <v>2043</v>
      </c>
      <c r="L374">
        <f t="shared" si="103"/>
        <v>365</v>
      </c>
      <c r="M374">
        <f t="shared" si="96"/>
        <v>30</v>
      </c>
      <c r="N374">
        <f t="shared" si="101"/>
        <v>21</v>
      </c>
      <c r="O374">
        <f t="shared" si="102"/>
        <v>10</v>
      </c>
    </row>
    <row r="375" spans="1:15" hidden="1" x14ac:dyDescent="0.2">
      <c r="A375" s="11" t="s">
        <v>12</v>
      </c>
      <c r="D375" s="9">
        <f>SUM(D13:D374)</f>
        <v>730709.12000000046</v>
      </c>
      <c r="E375" s="9">
        <f>SUM(E13:E374)</f>
        <v>1500000.0000000009</v>
      </c>
      <c r="F375" s="9">
        <f>SUM(D375:E375)</f>
        <v>2230709.1200000015</v>
      </c>
    </row>
    <row r="376" spans="1:15" hidden="1" x14ac:dyDescent="0.2"/>
    <row r="377" spans="1:15" hidden="1" x14ac:dyDescent="0.2"/>
    <row r="378" spans="1:15" hidden="1" x14ac:dyDescent="0.2"/>
    <row r="379" spans="1:15" hidden="1" x14ac:dyDescent="0.2"/>
    <row r="380" spans="1:15" hidden="1" x14ac:dyDescent="0.2"/>
    <row r="381" spans="1:15" hidden="1" x14ac:dyDescent="0.2"/>
    <row r="382" spans="1:15" hidden="1" x14ac:dyDescent="0.2"/>
    <row r="383" spans="1:15" hidden="1" x14ac:dyDescent="0.2"/>
    <row r="384" spans="1:15" hidden="1" x14ac:dyDescent="0.2"/>
  </sheetData>
  <phoneticPr fontId="0" type="noConversion"/>
  <dataValidations count="2">
    <dataValidation type="list" allowBlank="1" showInputMessage="1" showErrorMessage="1" sqref="H10">
      <formula1>$L$9:$L$10</formula1>
    </dataValidation>
    <dataValidation type="list" allowBlank="1" showInputMessage="1" showErrorMessage="1" sqref="F10">
      <formula1>$U$8:$U$10</formula1>
    </dataValidation>
  </dataValidations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USD</vt:lpstr>
      <vt:lpstr>RUR</vt:lpstr>
      <vt:lpstr>RUR!Область_печати</vt:lpstr>
      <vt:lpstr>USD!Область_печати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2013-06-01T11:55:23Z</cp:lastPrinted>
  <dcterms:created xsi:type="dcterms:W3CDTF">2005-07-15T11:29:55Z</dcterms:created>
  <dcterms:modified xsi:type="dcterms:W3CDTF">2014-10-07T08:11:26Z</dcterms:modified>
</cp:coreProperties>
</file>